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9720" activeTab="5"/>
  </bookViews>
  <sheets>
    <sheet name="ETAP 1" sheetId="1" r:id="rId1"/>
    <sheet name="ETAP 2" sheetId="2" r:id="rId2"/>
    <sheet name="ETAP 3" sheetId="3" r:id="rId3"/>
    <sheet name="ETAP 4" sheetId="4" r:id="rId4"/>
    <sheet name="ETAP_EPILOG" sheetId="5" r:id="rId5"/>
    <sheet name="RAZEM" sheetId="6" r:id="rId6"/>
  </sheets>
  <definedNames>
    <definedName name="_xlnm._FilterDatabase" localSheetId="0" hidden="1">'ETAP 1'!$A$4:$O$41</definedName>
    <definedName name="_xlnm._FilterDatabase" localSheetId="1" hidden="1">'ETAP 2'!$A$4:$R$4</definedName>
    <definedName name="_xlnm._FilterDatabase" localSheetId="5" hidden="1">'RAZEM'!$A$3:$BY$84</definedName>
    <definedName name="_xlnm.Print_Area" localSheetId="1">'ETAP 2'!$A$1:$N$61</definedName>
    <definedName name="_xlnm.Print_Area" localSheetId="5">'RAZEM'!$A$1:$J$66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<sst xmlns="http://schemas.openxmlformats.org/spreadsheetml/2006/main" count="2139" uniqueCount="379">
  <si>
    <t>Dystans 10 km,start/meta Stadion Miejski</t>
  </si>
  <si>
    <t>NR Startowy</t>
  </si>
  <si>
    <t>Imię</t>
  </si>
  <si>
    <t>Nazwisko</t>
  </si>
  <si>
    <t>Miejscowość</t>
  </si>
  <si>
    <t>Klub Sportowy</t>
  </si>
  <si>
    <t>Płeć</t>
  </si>
  <si>
    <t>Rocznik</t>
  </si>
  <si>
    <t>Kategoria</t>
  </si>
  <si>
    <t>Rodzaj</t>
  </si>
  <si>
    <t>Dystans</t>
  </si>
  <si>
    <t>czas generalnie</t>
  </si>
  <si>
    <t>średnio na 1 km</t>
  </si>
  <si>
    <t>M-ce w kat.</t>
  </si>
  <si>
    <t>Marcin</t>
  </si>
  <si>
    <t>Dobrodzień</t>
  </si>
  <si>
    <t>M</t>
  </si>
  <si>
    <t>M20</t>
  </si>
  <si>
    <t>Bieg</t>
  </si>
  <si>
    <t>Pachuta</t>
  </si>
  <si>
    <t>Opole</t>
  </si>
  <si>
    <t>M30</t>
  </si>
  <si>
    <t>Zieliński</t>
  </si>
  <si>
    <t>Dobrzeń Wielki</t>
  </si>
  <si>
    <t>M40</t>
  </si>
  <si>
    <t>Marek</t>
  </si>
  <si>
    <t>Lubliniec</t>
  </si>
  <si>
    <t>M50</t>
  </si>
  <si>
    <t>Adam</t>
  </si>
  <si>
    <t>Petryk</t>
  </si>
  <si>
    <t>Lubecko</t>
  </si>
  <si>
    <t>Edmund</t>
  </si>
  <si>
    <t>Koprek</t>
  </si>
  <si>
    <t>Kazimierz</t>
  </si>
  <si>
    <t>Kordziński</t>
  </si>
  <si>
    <t>Grabiński</t>
  </si>
  <si>
    <t>Tomasz</t>
  </si>
  <si>
    <t>Mariusz</t>
  </si>
  <si>
    <t>Pacan</t>
  </si>
  <si>
    <t>K</t>
  </si>
  <si>
    <t>K30</t>
  </si>
  <si>
    <t>Jacek</t>
  </si>
  <si>
    <t>Bosy</t>
  </si>
  <si>
    <t>Piotr</t>
  </si>
  <si>
    <t>Koj</t>
  </si>
  <si>
    <t>K40</t>
  </si>
  <si>
    <t>Janina</t>
  </si>
  <si>
    <t>Musiał</t>
  </si>
  <si>
    <t>Czesław</t>
  </si>
  <si>
    <t>Bysiec</t>
  </si>
  <si>
    <t>M60</t>
  </si>
  <si>
    <t>STATYSTYKA :</t>
  </si>
  <si>
    <t>w tym :</t>
  </si>
  <si>
    <t>Kapela</t>
  </si>
  <si>
    <t>Fast Foot Opole</t>
  </si>
  <si>
    <t>M-ce</t>
  </si>
  <si>
    <t>Sebastian</t>
  </si>
  <si>
    <t>Dmowski</t>
  </si>
  <si>
    <t>OSP Gwoździany</t>
  </si>
  <si>
    <t>Błachów</t>
  </si>
  <si>
    <t>Aneta</t>
  </si>
  <si>
    <t>Patrzykowski</t>
  </si>
  <si>
    <t>Joachim</t>
  </si>
  <si>
    <t>Kurtz</t>
  </si>
  <si>
    <t>Kołodziejczyk</t>
  </si>
  <si>
    <t>Koziol</t>
  </si>
  <si>
    <t>Stare Budkowice</t>
  </si>
  <si>
    <t>Robert</t>
  </si>
  <si>
    <t>Artur</t>
  </si>
  <si>
    <t>Grzegorz</t>
  </si>
  <si>
    <t>VI ZIMNAR , ETAP I</t>
  </si>
  <si>
    <t>Dobrodzień ; 12.01.2014 ; godz.11.00</t>
  </si>
  <si>
    <t>e) temperatura : + 3 stopnie, słaby deszcz,silny zachodni wiatr z porywami do 70 km/godz. Trasa "czarna"</t>
  </si>
  <si>
    <t>Tomków</t>
  </si>
  <si>
    <t>Niemodlin</t>
  </si>
  <si>
    <t>Niezrzeszony</t>
  </si>
  <si>
    <t>Krzysztof</t>
  </si>
  <si>
    <t>Kołodziej</t>
  </si>
  <si>
    <t>Feniks Elektrownia Opole/Bieg Opolski</t>
  </si>
  <si>
    <t>M70</t>
  </si>
  <si>
    <t>Bednorz</t>
  </si>
  <si>
    <t>Świerkle</t>
  </si>
  <si>
    <t>WKB Meta Lubliniec</t>
  </si>
  <si>
    <t>Gwoździany</t>
  </si>
  <si>
    <t>Miłosz</t>
  </si>
  <si>
    <t>Brzeszcz</t>
  </si>
  <si>
    <t>Jemielnica</t>
  </si>
  <si>
    <t>Walkowiak</t>
  </si>
  <si>
    <t>Zawadzkie</t>
  </si>
  <si>
    <t>Filip Zawadzkie</t>
  </si>
  <si>
    <t>Parafia Stare Budkowice</t>
  </si>
  <si>
    <t>Ogorzelec</t>
  </si>
  <si>
    <t>Reska</t>
  </si>
  <si>
    <t>Ciasna</t>
  </si>
  <si>
    <t>Run of Spirit</t>
  </si>
  <si>
    <t>FBFE Krynica</t>
  </si>
  <si>
    <t>Paweł</t>
  </si>
  <si>
    <t>Witczak</t>
  </si>
  <si>
    <t>Czok</t>
  </si>
  <si>
    <t>Tartak Nasycalni w Pludrach</t>
  </si>
  <si>
    <t>Wodarczyk</t>
  </si>
  <si>
    <t>Poczołków</t>
  </si>
  <si>
    <t xml:space="preserve">Roman </t>
  </si>
  <si>
    <t>Paliga</t>
  </si>
  <si>
    <t>Bzinica Nowa</t>
  </si>
  <si>
    <t>Bieg Ku Wolności</t>
  </si>
  <si>
    <t>Damian</t>
  </si>
  <si>
    <t>Wegehaupt</t>
  </si>
  <si>
    <t>Łukasz</t>
  </si>
  <si>
    <t>Mika</t>
  </si>
  <si>
    <t>Wiesław</t>
  </si>
  <si>
    <t>Gabrielski</t>
  </si>
  <si>
    <t>K60</t>
  </si>
  <si>
    <t xml:space="preserve">Sieraków Śląski </t>
  </si>
  <si>
    <t>Martin</t>
  </si>
  <si>
    <t>Czyrnia</t>
  </si>
  <si>
    <t>Brol</t>
  </si>
  <si>
    <t>Lisowice</t>
  </si>
  <si>
    <t>Sikora</t>
  </si>
  <si>
    <t>Pawonków</t>
  </si>
  <si>
    <t>Grzywna</t>
  </si>
  <si>
    <t>Wojciechów</t>
  </si>
  <si>
    <t>LZS Wojciechów</t>
  </si>
  <si>
    <t>NW</t>
  </si>
  <si>
    <t>Dmowska</t>
  </si>
  <si>
    <t>Renata</t>
  </si>
  <si>
    <t>Miosga</t>
  </si>
  <si>
    <t>Alfred</t>
  </si>
  <si>
    <t>Kaczmarek</t>
  </si>
  <si>
    <r>
      <t xml:space="preserve">a) startujących 39  (36 BIEG  +  </t>
    </r>
    <r>
      <rPr>
        <i/>
        <sz val="9"/>
        <color indexed="30"/>
        <rFont val="Verdana"/>
        <family val="2"/>
      </rPr>
      <t>3 NW</t>
    </r>
    <r>
      <rPr>
        <i/>
        <sz val="9"/>
        <rFont val="Verdana"/>
        <family val="2"/>
      </rPr>
      <t>)</t>
    </r>
  </si>
  <si>
    <r>
      <t xml:space="preserve">b) Kobiet : 3 (1 Bieg + </t>
    </r>
    <r>
      <rPr>
        <b/>
        <i/>
        <sz val="9"/>
        <color indexed="30"/>
        <rFont val="Verdana"/>
        <family val="2"/>
      </rPr>
      <t>2 NW</t>
    </r>
    <r>
      <rPr>
        <b/>
        <i/>
        <sz val="9"/>
        <color indexed="10"/>
        <rFont val="Verdana"/>
        <family val="2"/>
      </rPr>
      <t>)</t>
    </r>
  </si>
  <si>
    <r>
      <t xml:space="preserve">c) średnia wieku w latach : 40,36 lat ( 39,50 Bieg i </t>
    </r>
    <r>
      <rPr>
        <i/>
        <sz val="9"/>
        <color indexed="30"/>
        <rFont val="Verdana"/>
        <family val="2"/>
      </rPr>
      <t>50,67 NW</t>
    </r>
    <r>
      <rPr>
        <i/>
        <sz val="9"/>
        <rFont val="Verdana"/>
        <family val="2"/>
      </rPr>
      <t>)</t>
    </r>
  </si>
  <si>
    <r>
      <t xml:space="preserve">d) średnia na 1 km BIEG :  Ogółem 4 minuty 44 sekundy , </t>
    </r>
    <r>
      <rPr>
        <i/>
        <sz val="9"/>
        <color indexed="10"/>
        <rFont val="Verdana"/>
        <family val="2"/>
      </rPr>
      <t>w tym Kobiety 5 minut 35 sekund.</t>
    </r>
  </si>
  <si>
    <r>
      <t xml:space="preserve">d) średnia na 1 km NW :  Ogółem 7 minut 48 sekund , </t>
    </r>
    <r>
      <rPr>
        <i/>
        <sz val="9"/>
        <color indexed="10"/>
        <rFont val="Verdana"/>
        <family val="2"/>
      </rPr>
      <t>w tym Kobiety 7 minut 19 sekund.</t>
    </r>
  </si>
  <si>
    <t>VI ZIMNAR , ETAP II</t>
  </si>
  <si>
    <t>Dobrodzień ; 19.01.2014 ; godz.11.00</t>
  </si>
  <si>
    <t xml:space="preserve">Henryk </t>
  </si>
  <si>
    <t>Kocyba</t>
  </si>
  <si>
    <t>Jagielski</t>
  </si>
  <si>
    <t>Kłobuck</t>
  </si>
  <si>
    <t>NGB Kłobuck</t>
  </si>
  <si>
    <t>Greczichen</t>
  </si>
  <si>
    <t>Tarnowskie Góry</t>
  </si>
  <si>
    <t>Meble Dobrodzień</t>
  </si>
  <si>
    <t>Kobierski</t>
  </si>
  <si>
    <t>Haberla</t>
  </si>
  <si>
    <t>Start Dobrodzień</t>
  </si>
  <si>
    <t>Anna</t>
  </si>
  <si>
    <t>Galiczak</t>
  </si>
  <si>
    <t>Przystajń</t>
  </si>
  <si>
    <t>Magdalena</t>
  </si>
  <si>
    <t>Jagielska</t>
  </si>
  <si>
    <t>Barbara</t>
  </si>
  <si>
    <t>Budna</t>
  </si>
  <si>
    <t>Andrzej</t>
  </si>
  <si>
    <t>Budby</t>
  </si>
  <si>
    <t>Wojciech</t>
  </si>
  <si>
    <t>Szafarczyk</t>
  </si>
  <si>
    <t>M10</t>
  </si>
  <si>
    <t>Janusz</t>
  </si>
  <si>
    <t>Lidia</t>
  </si>
  <si>
    <t>K50</t>
  </si>
  <si>
    <r>
      <t>a) startujących 43  (39 BIEG  +  4</t>
    </r>
    <r>
      <rPr>
        <i/>
        <sz val="9"/>
        <color indexed="30"/>
        <rFont val="Verdana"/>
        <family val="2"/>
      </rPr>
      <t xml:space="preserve"> NW</t>
    </r>
    <r>
      <rPr>
        <i/>
        <sz val="9"/>
        <rFont val="Verdana"/>
        <family val="2"/>
      </rPr>
      <t>)</t>
    </r>
  </si>
  <si>
    <r>
      <t>b) Kobiet : 7 (4 Bieg + 3</t>
    </r>
    <r>
      <rPr>
        <b/>
        <i/>
        <sz val="9"/>
        <color indexed="30"/>
        <rFont val="Verdana"/>
        <family val="2"/>
      </rPr>
      <t xml:space="preserve"> NW</t>
    </r>
    <r>
      <rPr>
        <b/>
        <i/>
        <sz val="9"/>
        <color indexed="10"/>
        <rFont val="Verdana"/>
        <family val="2"/>
      </rPr>
      <t>)</t>
    </r>
  </si>
  <si>
    <r>
      <t xml:space="preserve">c) średnia wieku w latach : 40,19 lat ( 39,08 Bieg i </t>
    </r>
    <r>
      <rPr>
        <i/>
        <sz val="9"/>
        <color indexed="30"/>
        <rFont val="Verdana"/>
        <family val="2"/>
      </rPr>
      <t>51,00 NW</t>
    </r>
    <r>
      <rPr>
        <i/>
        <sz val="9"/>
        <rFont val="Verdana"/>
        <family val="2"/>
      </rPr>
      <t>)</t>
    </r>
  </si>
  <si>
    <r>
      <t xml:space="preserve">d) średnia na 1 km BIEG :  Ogółem 4 minuty 47 sekundy , </t>
    </r>
    <r>
      <rPr>
        <i/>
        <sz val="9"/>
        <color indexed="10"/>
        <rFont val="Verdana"/>
        <family val="2"/>
      </rPr>
      <t>w tym Kobiety 5 minut 35 sekund.</t>
    </r>
  </si>
  <si>
    <t>e) temperatura : + 4 stopnie, wschodni wiatr z podmuchami do 36 km/godz. Trasa "czarna"</t>
  </si>
  <si>
    <r>
      <t xml:space="preserve">d) średnia na 1 km NW :  Ogółem 7 minut 53 sekund , </t>
    </r>
    <r>
      <rPr>
        <i/>
        <sz val="9"/>
        <color indexed="10"/>
        <rFont val="Verdana"/>
        <family val="2"/>
      </rPr>
      <t>w tym Kobiety 7 minut 32 sekund.</t>
    </r>
  </si>
  <si>
    <t>f) debiutanci w biegu - 13 osób</t>
  </si>
  <si>
    <t>VI ZIMNAR 2014; DOBRODZIEŃ ; 12.01 - 09.02.2014</t>
  </si>
  <si>
    <t>SUMA Etap I-IV</t>
  </si>
  <si>
    <t>dystans</t>
  </si>
  <si>
    <t>42,195 km</t>
  </si>
  <si>
    <t xml:space="preserve">                               ETAP I</t>
  </si>
  <si>
    <t>12.01.2014</t>
  </si>
  <si>
    <t xml:space="preserve">                               ETAP II</t>
  </si>
  <si>
    <t>19.01.2014</t>
  </si>
  <si>
    <t>NR</t>
  </si>
  <si>
    <t xml:space="preserve">przewaga nad sąsiadem </t>
  </si>
  <si>
    <t>Strata do leadera</t>
  </si>
  <si>
    <t>średnia na 1 km</t>
  </si>
  <si>
    <t>I</t>
  </si>
  <si>
    <t>II</t>
  </si>
  <si>
    <t>III</t>
  </si>
  <si>
    <t>IV</t>
  </si>
  <si>
    <t>E</t>
  </si>
  <si>
    <t>Rodzaj Biegu</t>
  </si>
  <si>
    <t>Klub</t>
  </si>
  <si>
    <t>czas etapu</t>
  </si>
  <si>
    <t>10km</t>
  </si>
  <si>
    <t>Pachuta Krzysztof</t>
  </si>
  <si>
    <t>Zieliński Marcin</t>
  </si>
  <si>
    <t>Brzeszcz Miłosz</t>
  </si>
  <si>
    <t>Kapela Marek</t>
  </si>
  <si>
    <t>Bednorz Marek</t>
  </si>
  <si>
    <t>Grzywna Grzegorz</t>
  </si>
  <si>
    <t>Dmowski Marek</t>
  </si>
  <si>
    <t>Grabiński Marcin</t>
  </si>
  <si>
    <t>Walkowiak Artur</t>
  </si>
  <si>
    <t>Mika Łukasz</t>
  </si>
  <si>
    <t>Czyrnia Martin</t>
  </si>
  <si>
    <t>Bosy Jacek</t>
  </si>
  <si>
    <t>Petryk Adam</t>
  </si>
  <si>
    <t xml:space="preserve">Paliga Roman </t>
  </si>
  <si>
    <t>BzinicaNowa</t>
  </si>
  <si>
    <t>Tomków Robert</t>
  </si>
  <si>
    <t>Reska Piotr</t>
  </si>
  <si>
    <t>Kordziński Kazimierz</t>
  </si>
  <si>
    <t>Czok Krzysztof</t>
  </si>
  <si>
    <t>Wodarczyk Marcin</t>
  </si>
  <si>
    <t>Ogorzelec Mariusz</t>
  </si>
  <si>
    <t>Witczak Paweł</t>
  </si>
  <si>
    <t>Pacan Krzysztof</t>
  </si>
  <si>
    <t>Koj Piotr</t>
  </si>
  <si>
    <t>Koprek Edmund</t>
  </si>
  <si>
    <t>Kurtz Joachim</t>
  </si>
  <si>
    <t>Musiał Janina</t>
  </si>
  <si>
    <t>Bysiec Czesław</t>
  </si>
  <si>
    <t xml:space="preserve">Kocyba Henryk </t>
  </si>
  <si>
    <t>Koziol Sebastian</t>
  </si>
  <si>
    <t>Wegehaupt Damian</t>
  </si>
  <si>
    <t>Kołodziejczyk Tomasz</t>
  </si>
  <si>
    <t>Patrzykowski Piotr</t>
  </si>
  <si>
    <t>Brol Krzysztof</t>
  </si>
  <si>
    <t>Jagielski Damian</t>
  </si>
  <si>
    <t>Sikora Grzegorz</t>
  </si>
  <si>
    <t>Greczichen Mariusz</t>
  </si>
  <si>
    <t>Grabiński Tomasz</t>
  </si>
  <si>
    <t>Kobierski Mariusz</t>
  </si>
  <si>
    <t>Kołodziejczyk Damian</t>
  </si>
  <si>
    <t>Haberla Piotr</t>
  </si>
  <si>
    <t>Kołodziej Krzysztof</t>
  </si>
  <si>
    <t>Galiczak Anna</t>
  </si>
  <si>
    <t>Gabrielski Wiesław</t>
  </si>
  <si>
    <t>Jagielska Magdalena</t>
  </si>
  <si>
    <t>Budna Barbara</t>
  </si>
  <si>
    <t>Budny Andrzej</t>
  </si>
  <si>
    <t>Szafarczyk Wojciech</t>
  </si>
  <si>
    <t>Szafarczyk Janusz</t>
  </si>
  <si>
    <t>Dmowska Aneta</t>
  </si>
  <si>
    <t>Miosga Renata</t>
  </si>
  <si>
    <t>Kaczmarek Alfred</t>
  </si>
  <si>
    <t>Koj Lidia</t>
  </si>
  <si>
    <t>VI</t>
  </si>
  <si>
    <t>2014-Osobostarty ogółem</t>
  </si>
  <si>
    <t>FORMUŁA 3 X 10km + 12,195km</t>
  </si>
  <si>
    <t>w tym :        Kobiety (7)</t>
  </si>
  <si>
    <t>Nordic Walking (4)</t>
  </si>
  <si>
    <t>Przebiegniete km</t>
  </si>
  <si>
    <t xml:space="preserve">średnia etapu BIEG na 1km </t>
  </si>
  <si>
    <t xml:space="preserve">średnia etapu NW na 1km </t>
  </si>
  <si>
    <t>Debiutanci w maratonie</t>
  </si>
  <si>
    <t>Nieukończyli etapu</t>
  </si>
  <si>
    <t>w tym             Narciarze</t>
  </si>
  <si>
    <t>V</t>
  </si>
  <si>
    <t>2013-Osobostarty ogółem</t>
  </si>
  <si>
    <t>Razem 44 osób startowało przynajmniej 1 raz</t>
  </si>
  <si>
    <t>w tym :        Kobiety (6)</t>
  </si>
  <si>
    <t>Nordic Walking (0)</t>
  </si>
  <si>
    <t xml:space="preserve">średnia etapu na 1km </t>
  </si>
  <si>
    <t>2012-Osobostarty ogółem</t>
  </si>
  <si>
    <t>Razem 43 osób startowało przynajmniej 1 raz</t>
  </si>
  <si>
    <t>FORMUŁA 6 X 6km + 6,195km</t>
  </si>
  <si>
    <t>2011-Osobostarty ogółem</t>
  </si>
  <si>
    <t>Razem 60 osób startowało przynajmniej 1 raz</t>
  </si>
  <si>
    <t>w tym :        Kobiety (22)</t>
  </si>
  <si>
    <t>Nordic Walking (23)</t>
  </si>
  <si>
    <t>2010-Osobostarty ogółem</t>
  </si>
  <si>
    <t>Razem 73 osób startowało przynajmniej 1 raz</t>
  </si>
  <si>
    <t>w tym :        Kobiety (29)</t>
  </si>
  <si>
    <t>Nordic Walking (30)</t>
  </si>
  <si>
    <t>Na pierwszym etapie 1 osoba jechała na łyżwach (Iwetta Krzywon)</t>
  </si>
  <si>
    <t>2009-Osobostarty ogółem</t>
  </si>
  <si>
    <t>Razem 110 osób startowało przynajmniej 1 raz</t>
  </si>
  <si>
    <t>w tym :        Kobiety (51)</t>
  </si>
  <si>
    <t>Nordic Walking (53)</t>
  </si>
  <si>
    <t>Rekord Trasy (M)</t>
  </si>
  <si>
    <t xml:space="preserve">Świerc Marcin 0:20:16 </t>
  </si>
  <si>
    <t>VII Etap 2009</t>
  </si>
  <si>
    <t>w przeliczeniu na 6 km</t>
  </si>
  <si>
    <t>Rekord Trasy (K)</t>
  </si>
  <si>
    <t>Pilarska Karolina 0:23:45</t>
  </si>
  <si>
    <t>IV Etap 2009</t>
  </si>
  <si>
    <t>VI ZIMNAR , ETAP III</t>
  </si>
  <si>
    <t>Dobrodzień ; 26.01.2014 ; godz.11.00</t>
  </si>
  <si>
    <t>Kapij</t>
  </si>
  <si>
    <t>Szonów</t>
  </si>
  <si>
    <t>Twardzik</t>
  </si>
  <si>
    <t>Sadów</t>
  </si>
  <si>
    <r>
      <t>a) startujących 36  (32 BIEG  +  4</t>
    </r>
    <r>
      <rPr>
        <i/>
        <sz val="9"/>
        <color indexed="30"/>
        <rFont val="Verdana"/>
        <family val="2"/>
      </rPr>
      <t xml:space="preserve"> NW</t>
    </r>
    <r>
      <rPr>
        <i/>
        <sz val="9"/>
        <rFont val="Verdana"/>
        <family val="2"/>
      </rPr>
      <t>)</t>
    </r>
  </si>
  <si>
    <r>
      <t>b) Kobiet : 5 (2 Bieg + 3</t>
    </r>
    <r>
      <rPr>
        <b/>
        <i/>
        <sz val="9"/>
        <color indexed="30"/>
        <rFont val="Verdana"/>
        <family val="2"/>
      </rPr>
      <t xml:space="preserve"> NW</t>
    </r>
    <r>
      <rPr>
        <b/>
        <i/>
        <sz val="9"/>
        <color indexed="10"/>
        <rFont val="Verdana"/>
        <family val="2"/>
      </rPr>
      <t>)</t>
    </r>
  </si>
  <si>
    <r>
      <t xml:space="preserve">c) średnia wieku w latach : 40,89 lat ( 39,63Bieg i </t>
    </r>
    <r>
      <rPr>
        <i/>
        <sz val="9"/>
        <color indexed="30"/>
        <rFont val="Verdana"/>
        <family val="2"/>
      </rPr>
      <t>51,00 NW</t>
    </r>
    <r>
      <rPr>
        <i/>
        <sz val="9"/>
        <rFont val="Verdana"/>
        <family val="2"/>
      </rPr>
      <t>)</t>
    </r>
  </si>
  <si>
    <r>
      <t xml:space="preserve">d) średnia na 1 km BIEG :  Ogółem 4 minuty 38 sekundy , </t>
    </r>
    <r>
      <rPr>
        <i/>
        <sz val="9"/>
        <color indexed="10"/>
        <rFont val="Verdana"/>
        <family val="2"/>
      </rPr>
      <t>w tym Kobiety 5 minut 26 sekund.</t>
    </r>
  </si>
  <si>
    <r>
      <t xml:space="preserve">d) średnia na 1 km NW :  Ogółem 8 minut 01 sekund , </t>
    </r>
    <r>
      <rPr>
        <i/>
        <sz val="9"/>
        <color indexed="10"/>
        <rFont val="Verdana"/>
        <family val="2"/>
      </rPr>
      <t>w tym Kobiety 7 minut 37 sekund.</t>
    </r>
  </si>
  <si>
    <t>e) temperatura : - 10 stopni, słaby północno-wschodni wiatr. Trasa biała, miejscami ślisko.</t>
  </si>
  <si>
    <t>f) debiutanci w biegu - 2 osoby</t>
  </si>
  <si>
    <t xml:space="preserve">                               ETAP III</t>
  </si>
  <si>
    <t>26.01.2014</t>
  </si>
  <si>
    <t xml:space="preserve">                               ETAP IV</t>
  </si>
  <si>
    <t>02.02.2014</t>
  </si>
  <si>
    <t xml:space="preserve">                               ETAP EPILOG</t>
  </si>
  <si>
    <t>09.02.2014</t>
  </si>
  <si>
    <t>Ukończyli Maraton PK</t>
  </si>
  <si>
    <t>10 lub 12,195</t>
  </si>
  <si>
    <t>Kapij Piotr</t>
  </si>
  <si>
    <t>Twardzik Grzegorz</t>
  </si>
  <si>
    <t>VI ZIMNAR , ETAP IV</t>
  </si>
  <si>
    <t>Dobrodzień ; 02.02.2014 ; godz.11.00</t>
  </si>
  <si>
    <t>Dystans 12,195 km,start/meta Stadion Miejski</t>
  </si>
  <si>
    <t>Szwed</t>
  </si>
  <si>
    <t>Świerc</t>
  </si>
  <si>
    <t>Salomon</t>
  </si>
  <si>
    <t>Michał</t>
  </si>
  <si>
    <t>Grzegorzak</t>
  </si>
  <si>
    <t>Mechnice</t>
  </si>
  <si>
    <t>Kobyliński</t>
  </si>
  <si>
    <t>Zabrze</t>
  </si>
  <si>
    <t>Pelikan</t>
  </si>
  <si>
    <t>Biegam dla Poli</t>
  </si>
  <si>
    <t>Rosiński</t>
  </si>
  <si>
    <t>Zbigniew</t>
  </si>
  <si>
    <t>Olesno</t>
  </si>
  <si>
    <t>Budny</t>
  </si>
  <si>
    <t>Kuchmistrz</t>
  </si>
  <si>
    <t>Maciej</t>
  </si>
  <si>
    <t>Kobyliński ( z mamą w wózku)</t>
  </si>
  <si>
    <t>Sławomir</t>
  </si>
  <si>
    <t>Bensz</t>
  </si>
  <si>
    <r>
      <t>a) startujących 48  (45 BIEG  ( w tym 2-letni Maciek w wózku) +  3</t>
    </r>
    <r>
      <rPr>
        <i/>
        <sz val="9"/>
        <color indexed="30"/>
        <rFont val="Verdana"/>
        <family val="2"/>
      </rPr>
      <t xml:space="preserve"> NW</t>
    </r>
    <r>
      <rPr>
        <i/>
        <sz val="9"/>
        <rFont val="Verdana"/>
        <family val="2"/>
      </rPr>
      <t>)</t>
    </r>
  </si>
  <si>
    <r>
      <t>b) Kobiet : 8 (5 Bieg + 3</t>
    </r>
    <r>
      <rPr>
        <b/>
        <i/>
        <sz val="9"/>
        <color indexed="30"/>
        <rFont val="Verdana"/>
        <family val="2"/>
      </rPr>
      <t xml:space="preserve"> NW</t>
    </r>
    <r>
      <rPr>
        <b/>
        <i/>
        <sz val="9"/>
        <color indexed="10"/>
        <rFont val="Verdana"/>
        <family val="2"/>
      </rPr>
      <t>)</t>
    </r>
  </si>
  <si>
    <r>
      <t>c) średnia wieku w latach : 38,02 lat ( 37,643Bieg i 43,67</t>
    </r>
    <r>
      <rPr>
        <i/>
        <sz val="9"/>
        <color indexed="30"/>
        <rFont val="Verdana"/>
        <family val="2"/>
      </rPr>
      <t xml:space="preserve"> NW</t>
    </r>
    <r>
      <rPr>
        <i/>
        <sz val="9"/>
        <rFont val="Verdana"/>
        <family val="2"/>
      </rPr>
      <t>)</t>
    </r>
  </si>
  <si>
    <r>
      <t xml:space="preserve">d) średnia na 1 km BIEG :  Ogółem 4 minuty 48 sekund , </t>
    </r>
    <r>
      <rPr>
        <i/>
        <sz val="9"/>
        <color indexed="10"/>
        <rFont val="Verdana"/>
        <family val="2"/>
      </rPr>
      <t>w tym Kobiety 6 minut 4 sekundy.</t>
    </r>
  </si>
  <si>
    <r>
      <t xml:space="preserve">d) średnia na 1 km NW :  Ogółem 7 minut 36 sekund , </t>
    </r>
    <r>
      <rPr>
        <i/>
        <sz val="9"/>
        <color indexed="10"/>
        <rFont val="Verdana"/>
        <family val="2"/>
      </rPr>
      <t>w tym Kobiety 7 minut 36 sekund.</t>
    </r>
  </si>
  <si>
    <t>e) temperatura : + 3 stopnie, słaby południowy wiatr. Trasa czarna, w tym ok. 350 m błoto-start i meta. Na starcie za chmur przebijało się słońce, na mecie padał już lekki deszcz.</t>
  </si>
  <si>
    <t>f) debiutanci w biegu - 11 osób</t>
  </si>
  <si>
    <t xml:space="preserve">Suma </t>
  </si>
  <si>
    <t>Szwed Krzysztof</t>
  </si>
  <si>
    <t>Świerc Marcin</t>
  </si>
  <si>
    <t>Solomon</t>
  </si>
  <si>
    <t>Grzegorzak Michał</t>
  </si>
  <si>
    <t>Kobyliński Tomasz</t>
  </si>
  <si>
    <t>Pelikan Artur</t>
  </si>
  <si>
    <t>Rosiński Łukasz</t>
  </si>
  <si>
    <t>Rosiński Zbigniew</t>
  </si>
  <si>
    <t>Grzywna Marek</t>
  </si>
  <si>
    <t>Kobyliński Maciej     (w wózku)</t>
  </si>
  <si>
    <t>K10</t>
  </si>
  <si>
    <t>Kuchmistrz Anna</t>
  </si>
  <si>
    <t>Bensz Sławomir</t>
  </si>
  <si>
    <t>VI ZIMNAR , ETAP EPILOG</t>
  </si>
  <si>
    <t>Dobrodzień ; 09.02.2014 ; godz.11.00</t>
  </si>
  <si>
    <t>Dystans 10,195 km,start/meta Stadion Miejski</t>
  </si>
  <si>
    <t>Nicpoń</t>
  </si>
  <si>
    <t>Krzepice</t>
  </si>
  <si>
    <t>Sówka</t>
  </si>
  <si>
    <t>Panki</t>
  </si>
  <si>
    <t>Kotula</t>
  </si>
  <si>
    <t>Śchodnia</t>
  </si>
  <si>
    <t xml:space="preserve">Katarzyna </t>
  </si>
  <si>
    <t>Szaja</t>
  </si>
  <si>
    <t>Ewelina</t>
  </si>
  <si>
    <t>NU</t>
  </si>
  <si>
    <r>
      <t>b) Kobiet : 7 (5 Bieg + 2</t>
    </r>
    <r>
      <rPr>
        <b/>
        <i/>
        <sz val="9"/>
        <color indexed="30"/>
        <rFont val="Verdana"/>
        <family val="2"/>
      </rPr>
      <t xml:space="preserve"> NW</t>
    </r>
    <r>
      <rPr>
        <b/>
        <i/>
        <sz val="9"/>
        <color indexed="10"/>
        <rFont val="Verdana"/>
        <family val="2"/>
      </rPr>
      <t>)</t>
    </r>
  </si>
  <si>
    <r>
      <t>c) średnia wieku w latach : 35,70 lat ( 34,34 Bieg i 54,33</t>
    </r>
    <r>
      <rPr>
        <i/>
        <sz val="9"/>
        <color indexed="30"/>
        <rFont val="Verdana"/>
        <family val="2"/>
      </rPr>
      <t xml:space="preserve"> NW</t>
    </r>
    <r>
      <rPr>
        <i/>
        <sz val="9"/>
        <rFont val="Verdana"/>
        <family val="2"/>
      </rPr>
      <t>)</t>
    </r>
  </si>
  <si>
    <r>
      <t xml:space="preserve">d) średnia na 1 km BIEG :  Ogółem 4 minuty 44 sekund , </t>
    </r>
    <r>
      <rPr>
        <i/>
        <sz val="9"/>
        <color indexed="10"/>
        <rFont val="Verdana"/>
        <family val="2"/>
      </rPr>
      <t>w tym Kobiety 5 minut 48 sekund.</t>
    </r>
  </si>
  <si>
    <r>
      <t xml:space="preserve">d) średnia na 1 km NW :  Ogółem 8 minut 14 sekund , </t>
    </r>
    <r>
      <rPr>
        <i/>
        <sz val="9"/>
        <color indexed="10"/>
        <rFont val="Verdana"/>
        <family val="2"/>
      </rPr>
      <t>w tym Kobiety 7 minut 55 sekund.</t>
    </r>
  </si>
  <si>
    <t>e) temperatura : + 11 stopni, prawie bezwietrznie,słonecznie. Trasa czarna. Pogoda idealna do biegania więc na etapie padło kilka życiówek</t>
  </si>
  <si>
    <t>f) debiutanci w biegu - 5 osób</t>
  </si>
  <si>
    <t>g) z powodu kontuzji kolana 1 osoba biegu nieukończyła</t>
  </si>
  <si>
    <r>
      <t>a) startujących 44  (41 BIEG   +  3</t>
    </r>
    <r>
      <rPr>
        <i/>
        <sz val="9"/>
        <color indexed="30"/>
        <rFont val="Verdana"/>
        <family val="2"/>
      </rPr>
      <t xml:space="preserve"> NW</t>
    </r>
    <r>
      <rPr>
        <i/>
        <sz val="9"/>
        <rFont val="Verdana"/>
        <family val="2"/>
      </rPr>
      <t>)</t>
    </r>
  </si>
  <si>
    <t>Nicpoń Sebastian</t>
  </si>
  <si>
    <t>Sówka Łukasz</t>
  </si>
  <si>
    <t>Kotula Andrzej</t>
  </si>
  <si>
    <t>Schodnia</t>
  </si>
  <si>
    <t>Szaja Katarzyna</t>
  </si>
  <si>
    <t>Bednorz Karolina</t>
  </si>
  <si>
    <t>Razem 70 osób startowało przynajmniej 1 raz</t>
  </si>
  <si>
    <t>w tym :        Kobiety (10)</t>
  </si>
  <si>
    <t/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</si>
</sst>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"/>
    <numFmt numFmtId="168" formatCode="h:mm:ss"/>
    <numFmt numFmtId="169" formatCode="[h]:mm:ss;@"/>
    <numFmt numFmtId="170" formatCode="#,##0\ &quot;zł&quot;"/>
    <numFmt numFmtId="171" formatCode="0.000"/>
    <numFmt numFmtId="172" formatCode="#,##0.0"/>
    <numFmt numFmtId="173" formatCode="0.000000"/>
    <numFmt numFmtId="174" formatCode="0.00000"/>
    <numFmt numFmtId="175" formatCode="0.0000"/>
    <numFmt numFmtId="176" formatCode="0.0000000"/>
    <numFmt numFmtId="177" formatCode="h:mm:ss;@"/>
    <numFmt numFmtId="178" formatCode="h:mm;@"/>
    <numFmt numFmtId="179" formatCode="#,##0.000"/>
    <numFmt numFmtId="180" formatCode="#,##0.0000"/>
  </numFmts>
  <fonts count="130">
    <font>
      <sz val="10"/>
      <name val="Arial"/>
      <family val="0"/>
    </font>
    <font>
      <b/>
      <sz val="10"/>
      <name val="Arial CE"/>
      <family val="0"/>
    </font>
    <font>
      <b/>
      <sz val="9"/>
      <name val="Verdana"/>
      <family val="2"/>
    </font>
    <font>
      <b/>
      <sz val="9"/>
      <name val="Arial CE"/>
      <family val="0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i/>
      <sz val="9"/>
      <name val="Verdana"/>
      <family val="2"/>
    </font>
    <font>
      <sz val="10"/>
      <name val="Arial CE"/>
      <family val="0"/>
    </font>
    <font>
      <sz val="8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9"/>
      <color indexed="10"/>
      <name val="Verdana"/>
      <family val="2"/>
    </font>
    <font>
      <b/>
      <sz val="10"/>
      <name val="Arial"/>
      <family val="2"/>
    </font>
    <font>
      <i/>
      <sz val="9"/>
      <color indexed="30"/>
      <name val="Verdana"/>
      <family val="2"/>
    </font>
    <font>
      <b/>
      <i/>
      <sz val="9"/>
      <color indexed="30"/>
      <name val="Verdana"/>
      <family val="2"/>
    </font>
    <font>
      <i/>
      <sz val="9"/>
      <color indexed="10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sz val="13"/>
      <name val="Verdana"/>
      <family val="2"/>
    </font>
    <font>
      <b/>
      <sz val="7"/>
      <name val="Verdana"/>
      <family val="2"/>
    </font>
    <font>
      <sz val="7"/>
      <name val="Verdana"/>
      <family val="2"/>
    </font>
    <font>
      <i/>
      <sz val="8"/>
      <name val="Verdana"/>
      <family val="2"/>
    </font>
    <font>
      <b/>
      <sz val="8"/>
      <color indexed="8"/>
      <name val="Verdana"/>
      <family val="2"/>
    </font>
    <font>
      <b/>
      <i/>
      <sz val="8"/>
      <name val="Verdana"/>
      <family val="2"/>
    </font>
    <font>
      <sz val="8"/>
      <color indexed="8"/>
      <name val="Verdana"/>
      <family val="2"/>
    </font>
    <font>
      <b/>
      <sz val="8"/>
      <color indexed="10"/>
      <name val="Verdana"/>
      <family val="2"/>
    </font>
    <font>
      <b/>
      <sz val="8"/>
      <color indexed="19"/>
      <name val="Verdana"/>
      <family val="2"/>
    </font>
    <font>
      <sz val="7"/>
      <color indexed="10"/>
      <name val="Verdana"/>
      <family val="2"/>
    </font>
    <font>
      <sz val="8"/>
      <color indexed="18"/>
      <name val="Verdana"/>
      <family val="2"/>
    </font>
    <font>
      <b/>
      <sz val="8"/>
      <color indexed="18"/>
      <name val="Verdana"/>
      <family val="2"/>
    </font>
    <font>
      <sz val="8"/>
      <color indexed="12"/>
      <name val="Verdana"/>
      <family val="2"/>
    </font>
    <font>
      <i/>
      <sz val="6"/>
      <name val="Verdana"/>
      <family val="2"/>
    </font>
    <font>
      <i/>
      <sz val="8"/>
      <color indexed="8"/>
      <name val="Verdana"/>
      <family val="2"/>
    </font>
    <font>
      <i/>
      <sz val="8"/>
      <color indexed="10"/>
      <name val="Verdana"/>
      <family val="2"/>
    </font>
    <font>
      <i/>
      <sz val="7"/>
      <name val="Arial"/>
      <family val="2"/>
    </font>
    <font>
      <b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Verdana"/>
      <family val="2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sz val="9"/>
      <color indexed="10"/>
      <name val="Verdana"/>
      <family val="2"/>
    </font>
    <font>
      <sz val="9"/>
      <color indexed="10"/>
      <name val="Arial CE"/>
      <family val="0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 CE"/>
      <family val="0"/>
    </font>
    <font>
      <b/>
      <sz val="9"/>
      <color indexed="30"/>
      <name val="Verdana"/>
      <family val="2"/>
    </font>
    <font>
      <b/>
      <sz val="9"/>
      <color indexed="30"/>
      <name val="Arial CE"/>
      <family val="0"/>
    </font>
    <font>
      <sz val="10"/>
      <color indexed="30"/>
      <name val="Arial CE"/>
      <family val="0"/>
    </font>
    <font>
      <sz val="9"/>
      <color indexed="30"/>
      <name val="Verdana"/>
      <family val="2"/>
    </font>
    <font>
      <sz val="9"/>
      <color indexed="30"/>
      <name val="Arial CE"/>
      <family val="0"/>
    </font>
    <font>
      <sz val="10"/>
      <color indexed="30"/>
      <name val="Arial"/>
      <family val="2"/>
    </font>
    <font>
      <sz val="10"/>
      <color indexed="8"/>
      <name val="Verdana"/>
      <family val="2"/>
    </font>
    <font>
      <b/>
      <sz val="10"/>
      <color indexed="10"/>
      <name val="Verdana"/>
      <family val="2"/>
    </font>
    <font>
      <b/>
      <sz val="10"/>
      <color indexed="8"/>
      <name val="Verdana"/>
      <family val="2"/>
    </font>
    <font>
      <sz val="10"/>
      <color indexed="10"/>
      <name val="Verdana"/>
      <family val="2"/>
    </font>
    <font>
      <sz val="8"/>
      <color indexed="10"/>
      <name val="Verdana"/>
      <family val="2"/>
    </font>
    <font>
      <sz val="9"/>
      <color indexed="62"/>
      <name val="Verdana"/>
      <family val="2"/>
    </font>
    <font>
      <sz val="10"/>
      <color indexed="62"/>
      <name val="Arial"/>
      <family val="2"/>
    </font>
    <font>
      <sz val="8"/>
      <name val="Segoe UI"/>
      <family val="2"/>
    </font>
    <font>
      <b/>
      <i/>
      <sz val="10"/>
      <color indexed="8"/>
      <name val="Verdana"/>
      <family val="2"/>
    </font>
    <font>
      <b/>
      <i/>
      <sz val="8"/>
      <color indexed="8"/>
      <name val="Verdana"/>
      <family val="2"/>
    </font>
    <font>
      <b/>
      <i/>
      <sz val="10"/>
      <color indexed="10"/>
      <name val="Verdana"/>
      <family val="2"/>
    </font>
    <font>
      <b/>
      <i/>
      <sz val="8"/>
      <color indexed="10"/>
      <name val="Verdana"/>
      <family val="2"/>
    </font>
    <font>
      <b/>
      <i/>
      <sz val="10"/>
      <color indexed="56"/>
      <name val="Verdana"/>
      <family val="2"/>
    </font>
    <font>
      <b/>
      <i/>
      <sz val="8"/>
      <color indexed="56"/>
      <name val="Verdan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Verdana"/>
      <family val="2"/>
    </font>
    <font>
      <sz val="9"/>
      <color theme="1"/>
      <name val="Arial CE"/>
      <family val="0"/>
    </font>
    <font>
      <sz val="10"/>
      <color theme="1"/>
      <name val="Arial CE"/>
      <family val="0"/>
    </font>
    <font>
      <sz val="9"/>
      <color rgb="FFFF0000"/>
      <name val="Verdana"/>
      <family val="2"/>
    </font>
    <font>
      <sz val="9"/>
      <color rgb="FFFF0000"/>
      <name val="Arial CE"/>
      <family val="0"/>
    </font>
    <font>
      <sz val="10"/>
      <color rgb="FFFF0000"/>
      <name val="Arial CE"/>
      <family val="0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 CE"/>
      <family val="0"/>
    </font>
    <font>
      <b/>
      <sz val="9"/>
      <color rgb="FF0070C0"/>
      <name val="Verdana"/>
      <family val="2"/>
    </font>
    <font>
      <b/>
      <sz val="9"/>
      <color rgb="FF0070C0"/>
      <name val="Arial CE"/>
      <family val="0"/>
    </font>
    <font>
      <sz val="10"/>
      <color rgb="FF0070C0"/>
      <name val="Arial CE"/>
      <family val="0"/>
    </font>
    <font>
      <sz val="9"/>
      <color rgb="FF0070C0"/>
      <name val="Verdana"/>
      <family val="2"/>
    </font>
    <font>
      <sz val="9"/>
      <color rgb="FF0070C0"/>
      <name val="Arial CE"/>
      <family val="0"/>
    </font>
    <font>
      <sz val="10"/>
      <color rgb="FF0070C0"/>
      <name val="Arial"/>
      <family val="2"/>
    </font>
    <font>
      <i/>
      <sz val="9"/>
      <color rgb="FF0070C0"/>
      <name val="Verdana"/>
      <family val="2"/>
    </font>
    <font>
      <sz val="10"/>
      <color theme="1"/>
      <name val="Verdana"/>
      <family val="2"/>
    </font>
    <font>
      <sz val="8"/>
      <color theme="1"/>
      <name val="Verdana"/>
      <family val="2"/>
    </font>
    <font>
      <b/>
      <sz val="10"/>
      <color rgb="FFFF0000"/>
      <name val="Verdana"/>
      <family val="2"/>
    </font>
    <font>
      <b/>
      <sz val="8"/>
      <color rgb="FFFF0000"/>
      <name val="Verdana"/>
      <family val="2"/>
    </font>
    <font>
      <b/>
      <sz val="10"/>
      <color theme="1"/>
      <name val="Verdana"/>
      <family val="2"/>
    </font>
    <font>
      <b/>
      <sz val="8"/>
      <color theme="1"/>
      <name val="Verdana"/>
      <family val="2"/>
    </font>
    <font>
      <sz val="10"/>
      <color rgb="FFFF0000"/>
      <name val="Verdana"/>
      <family val="2"/>
    </font>
    <font>
      <sz val="8"/>
      <color rgb="FFFF0000"/>
      <name val="Verdana"/>
      <family val="2"/>
    </font>
    <font>
      <sz val="9"/>
      <color theme="4"/>
      <name val="Verdana"/>
      <family val="2"/>
    </font>
    <font>
      <sz val="10"/>
      <color theme="4"/>
      <name val="Arial"/>
      <family val="2"/>
    </font>
    <font>
      <b/>
      <i/>
      <sz val="10"/>
      <color theme="1"/>
      <name val="Verdana"/>
      <family val="2"/>
    </font>
    <font>
      <b/>
      <i/>
      <sz val="8"/>
      <color theme="1"/>
      <name val="Verdana"/>
      <family val="2"/>
    </font>
    <font>
      <b/>
      <i/>
      <sz val="10"/>
      <color rgb="FFFF0000"/>
      <name val="Verdana"/>
      <family val="2"/>
    </font>
    <font>
      <b/>
      <i/>
      <sz val="8"/>
      <color rgb="FFFF0000"/>
      <name val="Verdana"/>
      <family val="2"/>
    </font>
    <font>
      <b/>
      <i/>
      <sz val="10"/>
      <color theme="3"/>
      <name val="Verdana"/>
      <family val="2"/>
    </font>
    <font>
      <b/>
      <i/>
      <sz val="8"/>
      <color theme="3"/>
      <name val="Verdana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4"/>
        <bgColor indexed="64"/>
      </patternFill>
    </fill>
  </fills>
  <borders count="9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>
        <color indexed="8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0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2" fillId="20" borderId="0" applyNumberFormat="0" applyBorder="0" applyAlignment="0" applyProtection="0"/>
    <xf numFmtId="0" fontId="82" fillId="21" borderId="0" applyNumberFormat="0" applyBorder="0" applyAlignment="0" applyProtection="0"/>
    <xf numFmtId="0" fontId="82" fillId="22" borderId="0" applyNumberFormat="0" applyBorder="0" applyAlignment="0" applyProtection="0"/>
    <xf numFmtId="0" fontId="82" fillId="23" borderId="0" applyNumberFormat="0" applyBorder="0" applyAlignment="0" applyProtection="0"/>
    <xf numFmtId="0" fontId="82" fillId="24" borderId="0" applyNumberFormat="0" applyBorder="0" applyAlignment="0" applyProtection="0"/>
    <xf numFmtId="0" fontId="83" fillId="25" borderId="1" applyNumberFormat="0" applyAlignment="0" applyProtection="0"/>
    <xf numFmtId="0" fontId="84" fillId="26" borderId="2" applyNumberFormat="0" applyAlignment="0" applyProtection="0"/>
    <xf numFmtId="0" fontId="8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6" fillId="0" borderId="3" applyNumberFormat="0" applyFill="0" applyAlignment="0" applyProtection="0"/>
    <xf numFmtId="0" fontId="87" fillId="28" borderId="4" applyNumberFormat="0" applyAlignment="0" applyProtection="0"/>
    <xf numFmtId="0" fontId="88" fillId="0" borderId="5" applyNumberFormat="0" applyFill="0" applyAlignment="0" applyProtection="0"/>
    <xf numFmtId="0" fontId="89" fillId="0" borderId="6" applyNumberFormat="0" applyFill="0" applyAlignment="0" applyProtection="0"/>
    <xf numFmtId="0" fontId="90" fillId="0" borderId="7" applyNumberFormat="0" applyFill="0" applyAlignment="0" applyProtection="0"/>
    <xf numFmtId="0" fontId="90" fillId="0" borderId="0" applyNumberFormat="0" applyFill="0" applyBorder="0" applyAlignment="0" applyProtection="0"/>
    <xf numFmtId="0" fontId="91" fillId="29" borderId="0" applyNumberFormat="0" applyBorder="0" applyAlignment="0" applyProtection="0"/>
    <xf numFmtId="0" fontId="0" fillId="0" borderId="0">
      <alignment/>
      <protection/>
    </xf>
    <xf numFmtId="0" fontId="92" fillId="26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3" fillId="0" borderId="8" applyNumberFormat="0" applyFill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7" fillId="31" borderId="0" applyNumberFormat="0" applyBorder="0" applyAlignment="0" applyProtection="0"/>
  </cellStyleXfs>
  <cellXfs count="68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2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21" fontId="0" fillId="0" borderId="0" xfId="0" applyNumberFormat="1" applyFill="1" applyAlignment="1">
      <alignment/>
    </xf>
    <xf numFmtId="0" fontId="4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98" fillId="0" borderId="13" xfId="0" applyFont="1" applyFill="1" applyBorder="1" applyAlignment="1" quotePrefix="1">
      <alignment horizontal="right" wrapText="1"/>
    </xf>
    <xf numFmtId="0" fontId="98" fillId="0" borderId="14" xfId="0" applyFont="1" applyFill="1" applyBorder="1" applyAlignment="1">
      <alignment horizontal="center" wrapText="1"/>
    </xf>
    <xf numFmtId="0" fontId="98" fillId="0" borderId="14" xfId="0" applyFont="1" applyFill="1" applyBorder="1" applyAlignment="1">
      <alignment wrapText="1"/>
    </xf>
    <xf numFmtId="21" fontId="98" fillId="0" borderId="14" xfId="0" applyNumberFormat="1" applyFont="1" applyFill="1" applyBorder="1" applyAlignment="1">
      <alignment horizontal="center" wrapText="1"/>
    </xf>
    <xf numFmtId="21" fontId="99" fillId="0" borderId="14" xfId="0" applyNumberFormat="1" applyFont="1" applyFill="1" applyBorder="1" applyAlignment="1">
      <alignment/>
    </xf>
    <xf numFmtId="0" fontId="98" fillId="0" borderId="15" xfId="0" applyFont="1" applyFill="1" applyBorder="1" applyAlignment="1">
      <alignment wrapText="1"/>
    </xf>
    <xf numFmtId="0" fontId="100" fillId="0" borderId="0" xfId="0" applyFont="1" applyFill="1" applyAlignment="1">
      <alignment/>
    </xf>
    <xf numFmtId="0" fontId="98" fillId="0" borderId="16" xfId="0" applyFont="1" applyFill="1" applyBorder="1" applyAlignment="1" quotePrefix="1">
      <alignment horizontal="right" wrapText="1"/>
    </xf>
    <xf numFmtId="0" fontId="98" fillId="0" borderId="17" xfId="0" applyFont="1" applyFill="1" applyBorder="1" applyAlignment="1">
      <alignment horizontal="center" wrapText="1"/>
    </xf>
    <xf numFmtId="0" fontId="98" fillId="0" borderId="17" xfId="0" applyFont="1" applyFill="1" applyBorder="1" applyAlignment="1">
      <alignment wrapText="1"/>
    </xf>
    <xf numFmtId="21" fontId="98" fillId="0" borderId="17" xfId="0" applyNumberFormat="1" applyFont="1" applyFill="1" applyBorder="1" applyAlignment="1">
      <alignment horizontal="center" wrapText="1"/>
    </xf>
    <xf numFmtId="21" fontId="99" fillId="0" borderId="17" xfId="0" applyNumberFormat="1" applyFont="1" applyFill="1" applyBorder="1" applyAlignment="1">
      <alignment/>
    </xf>
    <xf numFmtId="0" fontId="98" fillId="0" borderId="18" xfId="0" applyFont="1" applyFill="1" applyBorder="1" applyAlignment="1">
      <alignment wrapText="1"/>
    </xf>
    <xf numFmtId="0" fontId="100" fillId="0" borderId="19" xfId="0" applyFont="1" applyFill="1" applyBorder="1" applyAlignment="1">
      <alignment/>
    </xf>
    <xf numFmtId="0" fontId="100" fillId="0" borderId="0" xfId="0" applyFont="1" applyFill="1" applyBorder="1" applyAlignment="1">
      <alignment/>
    </xf>
    <xf numFmtId="0" fontId="98" fillId="0" borderId="20" xfId="0" applyFont="1" applyFill="1" applyBorder="1" applyAlignment="1" quotePrefix="1">
      <alignment horizontal="right" wrapText="1"/>
    </xf>
    <xf numFmtId="0" fontId="98" fillId="0" borderId="21" xfId="0" applyFont="1" applyFill="1" applyBorder="1" applyAlignment="1">
      <alignment horizontal="center" wrapText="1"/>
    </xf>
    <xf numFmtId="0" fontId="98" fillId="0" borderId="21" xfId="0" applyFont="1" applyFill="1" applyBorder="1" applyAlignment="1">
      <alignment wrapText="1"/>
    </xf>
    <xf numFmtId="0" fontId="98" fillId="0" borderId="22" xfId="0" applyFont="1" applyFill="1" applyBorder="1" applyAlignment="1">
      <alignment wrapText="1"/>
    </xf>
    <xf numFmtId="0" fontId="101" fillId="0" borderId="13" xfId="0" applyFont="1" applyFill="1" applyBorder="1" applyAlignment="1" quotePrefix="1">
      <alignment horizontal="right" wrapText="1"/>
    </xf>
    <xf numFmtId="0" fontId="101" fillId="0" borderId="14" xfId="0" applyFont="1" applyFill="1" applyBorder="1" applyAlignment="1">
      <alignment horizontal="center" wrapText="1"/>
    </xf>
    <xf numFmtId="0" fontId="101" fillId="0" borderId="14" xfId="0" applyFont="1" applyFill="1" applyBorder="1" applyAlignment="1">
      <alignment wrapText="1"/>
    </xf>
    <xf numFmtId="21" fontId="101" fillId="0" borderId="14" xfId="0" applyNumberFormat="1" applyFont="1" applyFill="1" applyBorder="1" applyAlignment="1">
      <alignment horizontal="center" wrapText="1"/>
    </xf>
    <xf numFmtId="21" fontId="102" fillId="0" borderId="14" xfId="0" applyNumberFormat="1" applyFont="1" applyFill="1" applyBorder="1" applyAlignment="1">
      <alignment/>
    </xf>
    <xf numFmtId="0" fontId="101" fillId="0" borderId="15" xfId="0" applyFont="1" applyFill="1" applyBorder="1" applyAlignment="1">
      <alignment wrapText="1"/>
    </xf>
    <xf numFmtId="0" fontId="103" fillId="0" borderId="0" xfId="0" applyFont="1" applyFill="1" applyAlignment="1">
      <alignment horizontal="left"/>
    </xf>
    <xf numFmtId="0" fontId="101" fillId="0" borderId="16" xfId="0" applyFont="1" applyFill="1" applyBorder="1" applyAlignment="1" quotePrefix="1">
      <alignment horizontal="right" wrapText="1"/>
    </xf>
    <xf numFmtId="0" fontId="101" fillId="0" borderId="17" xfId="0" applyFont="1" applyFill="1" applyBorder="1" applyAlignment="1">
      <alignment horizontal="center" wrapText="1"/>
    </xf>
    <xf numFmtId="0" fontId="101" fillId="0" borderId="17" xfId="0" applyFont="1" applyFill="1" applyBorder="1" applyAlignment="1">
      <alignment wrapText="1"/>
    </xf>
    <xf numFmtId="21" fontId="101" fillId="0" borderId="17" xfId="0" applyNumberFormat="1" applyFont="1" applyFill="1" applyBorder="1" applyAlignment="1">
      <alignment horizontal="center" wrapText="1"/>
    </xf>
    <xf numFmtId="21" fontId="102" fillId="0" borderId="17" xfId="0" applyNumberFormat="1" applyFont="1" applyFill="1" applyBorder="1" applyAlignment="1">
      <alignment/>
    </xf>
    <xf numFmtId="0" fontId="101" fillId="0" borderId="18" xfId="0" applyFont="1" applyFill="1" applyBorder="1" applyAlignment="1">
      <alignment wrapText="1"/>
    </xf>
    <xf numFmtId="0" fontId="104" fillId="0" borderId="0" xfId="0" applyFont="1" applyFill="1" applyAlignment="1">
      <alignment/>
    </xf>
    <xf numFmtId="0" fontId="105" fillId="0" borderId="23" xfId="0" applyFont="1" applyFill="1" applyBorder="1" applyAlignment="1">
      <alignment/>
    </xf>
    <xf numFmtId="46" fontId="105" fillId="0" borderId="24" xfId="0" applyNumberFormat="1" applyFont="1" applyFill="1" applyBorder="1" applyAlignment="1">
      <alignment/>
    </xf>
    <xf numFmtId="21" fontId="106" fillId="0" borderId="24" xfId="0" applyNumberFormat="1" applyFont="1" applyFill="1" applyBorder="1" applyAlignment="1">
      <alignment/>
    </xf>
    <xf numFmtId="21" fontId="105" fillId="0" borderId="25" xfId="0" applyNumberFormat="1" applyFont="1" applyFill="1" applyBorder="1" applyAlignment="1">
      <alignment/>
    </xf>
    <xf numFmtId="21" fontId="98" fillId="0" borderId="21" xfId="0" applyNumberFormat="1" applyFont="1" applyFill="1" applyBorder="1" applyAlignment="1">
      <alignment horizontal="center" wrapText="1"/>
    </xf>
    <xf numFmtId="21" fontId="99" fillId="0" borderId="21" xfId="0" applyNumberFormat="1" applyFont="1" applyFill="1" applyBorder="1" applyAlignment="1">
      <alignment/>
    </xf>
    <xf numFmtId="0" fontId="98" fillId="0" borderId="26" xfId="0" applyFont="1" applyFill="1" applyBorder="1" applyAlignment="1" quotePrefix="1">
      <alignment horizontal="right" wrapText="1"/>
    </xf>
    <xf numFmtId="0" fontId="98" fillId="0" borderId="27" xfId="0" applyFont="1" applyFill="1" applyBorder="1" applyAlignment="1">
      <alignment horizontal="center" wrapText="1"/>
    </xf>
    <xf numFmtId="0" fontId="98" fillId="0" borderId="27" xfId="0" applyFont="1" applyFill="1" applyBorder="1" applyAlignment="1">
      <alignment wrapText="1"/>
    </xf>
    <xf numFmtId="0" fontId="12" fillId="0" borderId="23" xfId="0" applyFont="1" applyFill="1" applyBorder="1" applyAlignment="1">
      <alignment/>
    </xf>
    <xf numFmtId="46" fontId="12" fillId="0" borderId="24" xfId="0" applyNumberFormat="1" applyFont="1" applyFill="1" applyBorder="1" applyAlignment="1">
      <alignment/>
    </xf>
    <xf numFmtId="21" fontId="3" fillId="0" borderId="24" xfId="0" applyNumberFormat="1" applyFont="1" applyFill="1" applyBorder="1" applyAlignment="1">
      <alignment/>
    </xf>
    <xf numFmtId="0" fontId="101" fillId="0" borderId="28" xfId="0" applyFont="1" applyFill="1" applyBorder="1" applyAlignment="1">
      <alignment wrapText="1"/>
    </xf>
    <xf numFmtId="21" fontId="101" fillId="0" borderId="28" xfId="0" applyNumberFormat="1" applyFont="1" applyFill="1" applyBorder="1" applyAlignment="1">
      <alignment horizontal="center" wrapText="1"/>
    </xf>
    <xf numFmtId="21" fontId="102" fillId="0" borderId="28" xfId="0" applyNumberFormat="1" applyFont="1" applyFill="1" applyBorder="1" applyAlignment="1">
      <alignment/>
    </xf>
    <xf numFmtId="0" fontId="101" fillId="0" borderId="29" xfId="0" applyFont="1" applyFill="1" applyBorder="1" applyAlignment="1">
      <alignment wrapText="1"/>
    </xf>
    <xf numFmtId="0" fontId="103" fillId="0" borderId="0" xfId="0" applyFont="1" applyFill="1" applyAlignment="1">
      <alignment/>
    </xf>
    <xf numFmtId="2" fontId="7" fillId="0" borderId="0" xfId="0" applyNumberFormat="1" applyFont="1" applyFill="1" applyAlignment="1">
      <alignment horizontal="left"/>
    </xf>
    <xf numFmtId="2" fontId="0" fillId="0" borderId="0" xfId="0" applyNumberFormat="1" applyFill="1" applyAlignment="1">
      <alignment/>
    </xf>
    <xf numFmtId="0" fontId="107" fillId="0" borderId="10" xfId="0" applyFont="1" applyFill="1" applyBorder="1" applyAlignment="1">
      <alignment horizontal="center" wrapText="1"/>
    </xf>
    <xf numFmtId="0" fontId="107" fillId="0" borderId="11" xfId="0" applyFont="1" applyFill="1" applyBorder="1" applyAlignment="1">
      <alignment horizontal="center" wrapText="1"/>
    </xf>
    <xf numFmtId="0" fontId="108" fillId="0" borderId="11" xfId="0" applyFont="1" applyFill="1" applyBorder="1" applyAlignment="1">
      <alignment horizontal="center" wrapText="1"/>
    </xf>
    <xf numFmtId="0" fontId="107" fillId="0" borderId="12" xfId="0" applyFont="1" applyFill="1" applyBorder="1" applyAlignment="1">
      <alignment horizontal="center" wrapText="1"/>
    </xf>
    <xf numFmtId="0" fontId="109" fillId="0" borderId="0" xfId="0" applyFont="1" applyFill="1" applyAlignment="1">
      <alignment horizontal="left"/>
    </xf>
    <xf numFmtId="0" fontId="110" fillId="0" borderId="20" xfId="0" applyFont="1" applyFill="1" applyBorder="1" applyAlignment="1" quotePrefix="1">
      <alignment horizontal="right" wrapText="1"/>
    </xf>
    <xf numFmtId="0" fontId="110" fillId="0" borderId="21" xfId="0" applyFont="1" applyFill="1" applyBorder="1" applyAlignment="1">
      <alignment horizontal="center" wrapText="1"/>
    </xf>
    <xf numFmtId="0" fontId="110" fillId="0" borderId="21" xfId="0" applyFont="1" applyFill="1" applyBorder="1" applyAlignment="1">
      <alignment wrapText="1"/>
    </xf>
    <xf numFmtId="21" fontId="110" fillId="0" borderId="21" xfId="0" applyNumberFormat="1" applyFont="1" applyFill="1" applyBorder="1" applyAlignment="1">
      <alignment horizontal="center" wrapText="1"/>
    </xf>
    <xf numFmtId="21" fontId="111" fillId="0" borderId="21" xfId="0" applyNumberFormat="1" applyFont="1" applyFill="1" applyBorder="1" applyAlignment="1">
      <alignment/>
    </xf>
    <xf numFmtId="0" fontId="110" fillId="0" borderId="22" xfId="0" applyFont="1" applyFill="1" applyBorder="1" applyAlignment="1">
      <alignment wrapText="1"/>
    </xf>
    <xf numFmtId="0" fontId="112" fillId="0" borderId="0" xfId="0" applyFont="1" applyFill="1" applyAlignment="1">
      <alignment/>
    </xf>
    <xf numFmtId="0" fontId="113" fillId="0" borderId="0" xfId="0" applyFont="1" applyFill="1" applyBorder="1" applyAlignment="1">
      <alignment horizontal="left"/>
    </xf>
    <xf numFmtId="0" fontId="98" fillId="0" borderId="28" xfId="0" applyFont="1" applyFill="1" applyBorder="1" applyAlignment="1">
      <alignment wrapText="1"/>
    </xf>
    <xf numFmtId="21" fontId="98" fillId="0" borderId="28" xfId="0" applyNumberFormat="1" applyFont="1" applyFill="1" applyBorder="1" applyAlignment="1">
      <alignment horizontal="center" wrapText="1"/>
    </xf>
    <xf numFmtId="21" fontId="99" fillId="0" borderId="28" xfId="0" applyNumberFormat="1" applyFont="1" applyFill="1" applyBorder="1" applyAlignment="1">
      <alignment/>
    </xf>
    <xf numFmtId="0" fontId="98" fillId="0" borderId="29" xfId="0" applyFont="1" applyFill="1" applyBorder="1" applyAlignment="1">
      <alignment wrapText="1"/>
    </xf>
    <xf numFmtId="0" fontId="101" fillId="0" borderId="27" xfId="0" applyFont="1" applyFill="1" applyBorder="1" applyAlignment="1">
      <alignment horizontal="center" wrapText="1"/>
    </xf>
    <xf numFmtId="0" fontId="101" fillId="0" borderId="27" xfId="0" applyFont="1" applyFill="1" applyBorder="1" applyAlignment="1">
      <alignment wrapText="1"/>
    </xf>
    <xf numFmtId="46" fontId="7" fillId="0" borderId="0" xfId="0" applyNumberFormat="1" applyFont="1" applyFill="1" applyAlignment="1">
      <alignment horizontal="left"/>
    </xf>
    <xf numFmtId="0" fontId="101" fillId="0" borderId="26" xfId="0" applyFont="1" applyFill="1" applyBorder="1" applyAlignment="1" quotePrefix="1">
      <alignment horizontal="right" wrapText="1"/>
    </xf>
    <xf numFmtId="21" fontId="101" fillId="0" borderId="27" xfId="0" applyNumberFormat="1" applyFont="1" applyFill="1" applyBorder="1" applyAlignment="1">
      <alignment horizontal="center" wrapText="1"/>
    </xf>
    <xf numFmtId="0" fontId="101" fillId="0" borderId="30" xfId="0" applyFont="1" applyFill="1" applyBorder="1" applyAlignment="1">
      <alignment wrapText="1"/>
    </xf>
    <xf numFmtId="0" fontId="101" fillId="0" borderId="0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16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wrapText="1"/>
    </xf>
    <xf numFmtId="0" fontId="16" fillId="0" borderId="0" xfId="0" applyFont="1" applyAlignment="1">
      <alignment horizontal="center"/>
    </xf>
    <xf numFmtId="168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16" fillId="0" borderId="0" xfId="0" applyFont="1" applyFill="1" applyBorder="1" applyAlignment="1">
      <alignment horizontal="right" wrapText="1"/>
    </xf>
    <xf numFmtId="0" fontId="17" fillId="0" borderId="0" xfId="0" applyFont="1" applyFill="1" applyAlignment="1">
      <alignment horizontal="center"/>
    </xf>
    <xf numFmtId="0" fontId="18" fillId="0" borderId="31" xfId="0" applyFont="1" applyFill="1" applyBorder="1" applyAlignment="1">
      <alignment horizontal="left"/>
    </xf>
    <xf numFmtId="0" fontId="16" fillId="4" borderId="32" xfId="0" applyFont="1" applyFill="1" applyBorder="1" applyAlignment="1">
      <alignment horizontal="center" wrapText="1"/>
    </xf>
    <xf numFmtId="168" fontId="16" fillId="4" borderId="33" xfId="0" applyNumberFormat="1" applyFont="1" applyFill="1" applyBorder="1" applyAlignment="1">
      <alignment horizontal="center" wrapText="1"/>
    </xf>
    <xf numFmtId="0" fontId="19" fillId="4" borderId="34" xfId="0" applyFont="1" applyFill="1" applyBorder="1" applyAlignment="1">
      <alignment horizontal="center" wrapText="1"/>
    </xf>
    <xf numFmtId="0" fontId="16" fillId="4" borderId="12" xfId="0" applyFont="1" applyFill="1" applyBorder="1" applyAlignment="1">
      <alignment horizontal="center" wrapText="1"/>
    </xf>
    <xf numFmtId="0" fontId="16" fillId="0" borderId="35" xfId="0" applyFont="1" applyFill="1" applyBorder="1" applyAlignment="1">
      <alignment wrapText="1"/>
    </xf>
    <xf numFmtId="0" fontId="19" fillId="0" borderId="36" xfId="0" applyFont="1" applyFill="1" applyBorder="1" applyAlignment="1">
      <alignment horizontal="center" wrapText="1"/>
    </xf>
    <xf numFmtId="0" fontId="20" fillId="0" borderId="37" xfId="0" applyFont="1" applyFill="1" applyBorder="1" applyAlignment="1">
      <alignment horizontal="center" wrapText="1"/>
    </xf>
    <xf numFmtId="0" fontId="19" fillId="0" borderId="38" xfId="0" applyFont="1" applyFill="1" applyBorder="1" applyAlignment="1">
      <alignment horizontal="center" wrapText="1"/>
    </xf>
    <xf numFmtId="0" fontId="19" fillId="0" borderId="39" xfId="0" applyFont="1" applyFill="1" applyBorder="1" applyAlignment="1">
      <alignment horizontal="center" wrapText="1"/>
    </xf>
    <xf numFmtId="0" fontId="20" fillId="0" borderId="39" xfId="0" applyFont="1" applyFill="1" applyBorder="1" applyAlignment="1">
      <alignment horizontal="center" wrapText="1"/>
    </xf>
    <xf numFmtId="0" fontId="19" fillId="0" borderId="12" xfId="0" applyFont="1" applyFill="1" applyBorder="1" applyAlignment="1">
      <alignment horizontal="center" wrapText="1"/>
    </xf>
    <xf numFmtId="0" fontId="17" fillId="0" borderId="40" xfId="0" applyFont="1" applyFill="1" applyBorder="1" applyAlignment="1">
      <alignment horizontal="right" wrapText="1"/>
    </xf>
    <xf numFmtId="0" fontId="20" fillId="0" borderId="33" xfId="0" applyFont="1" applyFill="1" applyBorder="1" applyAlignment="1">
      <alignment horizontal="center" wrapText="1"/>
    </xf>
    <xf numFmtId="0" fontId="17" fillId="0" borderId="34" xfId="0" applyFont="1" applyFill="1" applyBorder="1" applyAlignment="1">
      <alignment wrapText="1"/>
    </xf>
    <xf numFmtId="0" fontId="19" fillId="4" borderId="40" xfId="0" applyFont="1" applyFill="1" applyBorder="1" applyAlignment="1">
      <alignment horizontal="center" wrapText="1"/>
    </xf>
    <xf numFmtId="168" fontId="19" fillId="4" borderId="34" xfId="0" applyNumberFormat="1" applyFont="1" applyFill="1" applyBorder="1" applyAlignment="1">
      <alignment horizontal="center" wrapText="1"/>
    </xf>
    <xf numFmtId="168" fontId="19" fillId="4" borderId="37" xfId="0" applyNumberFormat="1" applyFont="1" applyFill="1" applyBorder="1" applyAlignment="1">
      <alignment horizontal="center" wrapText="1"/>
    </xf>
    <xf numFmtId="0" fontId="19" fillId="4" borderId="38" xfId="0" applyFont="1" applyFill="1" applyBorder="1" applyAlignment="1">
      <alignment horizontal="center" wrapText="1"/>
    </xf>
    <xf numFmtId="0" fontId="17" fillId="0" borderId="34" xfId="0" applyFont="1" applyFill="1" applyBorder="1" applyAlignment="1">
      <alignment horizontal="center" wrapText="1"/>
    </xf>
    <xf numFmtId="0" fontId="17" fillId="0" borderId="41" xfId="0" applyFont="1" applyFill="1" applyBorder="1" applyAlignment="1">
      <alignment horizontal="center" wrapText="1"/>
    </xf>
    <xf numFmtId="0" fontId="17" fillId="0" borderId="41" xfId="0" applyFont="1" applyFill="1" applyBorder="1" applyAlignment="1">
      <alignment horizontal="left" wrapText="1"/>
    </xf>
    <xf numFmtId="0" fontId="17" fillId="4" borderId="34" xfId="0" applyFont="1" applyFill="1" applyBorder="1" applyAlignment="1">
      <alignment horizontal="center" wrapText="1"/>
    </xf>
    <xf numFmtId="0" fontId="17" fillId="0" borderId="42" xfId="0" applyFont="1" applyFill="1" applyBorder="1" applyAlignment="1">
      <alignment wrapText="1"/>
    </xf>
    <xf numFmtId="0" fontId="20" fillId="0" borderId="40" xfId="0" applyFont="1" applyFill="1" applyBorder="1" applyAlignment="1">
      <alignment horizontal="center" wrapText="1"/>
    </xf>
    <xf numFmtId="0" fontId="20" fillId="4" borderId="43" xfId="0" applyFont="1" applyFill="1" applyBorder="1" applyAlignment="1">
      <alignment horizontal="center" wrapText="1"/>
    </xf>
    <xf numFmtId="0" fontId="114" fillId="32" borderId="44" xfId="0" applyFont="1" applyFill="1" applyBorder="1" applyAlignment="1">
      <alignment horizontal="center" wrapText="1"/>
    </xf>
    <xf numFmtId="0" fontId="115" fillId="32" borderId="18" xfId="0" applyFont="1" applyFill="1" applyBorder="1" applyAlignment="1">
      <alignment wrapText="1"/>
    </xf>
    <xf numFmtId="0" fontId="114" fillId="0" borderId="27" xfId="0" applyFont="1" applyFill="1" applyBorder="1" applyAlignment="1">
      <alignment wrapText="1"/>
    </xf>
    <xf numFmtId="0" fontId="114" fillId="0" borderId="17" xfId="0" applyFont="1" applyFill="1" applyBorder="1" applyAlignment="1">
      <alignment horizontal="right" wrapText="1"/>
    </xf>
    <xf numFmtId="0" fontId="114" fillId="0" borderId="17" xfId="0" applyFont="1" applyFill="1" applyBorder="1" applyAlignment="1">
      <alignment wrapText="1"/>
    </xf>
    <xf numFmtId="0" fontId="114" fillId="0" borderId="45" xfId="0" applyFont="1" applyFill="1" applyBorder="1" applyAlignment="1">
      <alignment wrapText="1"/>
    </xf>
    <xf numFmtId="0" fontId="115" fillId="0" borderId="17" xfId="0" applyFont="1" applyFill="1" applyBorder="1" applyAlignment="1">
      <alignment wrapText="1"/>
    </xf>
    <xf numFmtId="0" fontId="115" fillId="0" borderId="18" xfId="0" applyFont="1" applyFill="1" applyBorder="1" applyAlignment="1">
      <alignment horizontal="left" wrapText="1"/>
    </xf>
    <xf numFmtId="21" fontId="115" fillId="0" borderId="46" xfId="52" applyNumberFormat="1" applyFont="1" applyFill="1" applyBorder="1" applyAlignment="1">
      <alignment horizontal="center" wrapText="1"/>
      <protection/>
    </xf>
    <xf numFmtId="21" fontId="115" fillId="0" borderId="30" xfId="0" applyNumberFormat="1" applyFont="1" applyFill="1" applyBorder="1" applyAlignment="1">
      <alignment horizontal="center"/>
    </xf>
    <xf numFmtId="0" fontId="114" fillId="32" borderId="47" xfId="0" applyFont="1" applyFill="1" applyBorder="1" applyAlignment="1">
      <alignment horizontal="center" wrapText="1"/>
    </xf>
    <xf numFmtId="0" fontId="115" fillId="32" borderId="30" xfId="0" applyFont="1" applyFill="1" applyBorder="1" applyAlignment="1">
      <alignment wrapText="1"/>
    </xf>
    <xf numFmtId="0" fontId="114" fillId="0" borderId="27" xfId="0" applyFont="1" applyFill="1" applyBorder="1" applyAlignment="1">
      <alignment horizontal="right" wrapText="1"/>
    </xf>
    <xf numFmtId="0" fontId="114" fillId="0" borderId="48" xfId="0" applyFont="1" applyFill="1" applyBorder="1" applyAlignment="1">
      <alignment wrapText="1"/>
    </xf>
    <xf numFmtId="0" fontId="115" fillId="0" borderId="48" xfId="0" applyFont="1" applyFill="1" applyBorder="1" applyAlignment="1">
      <alignment wrapText="1"/>
    </xf>
    <xf numFmtId="0" fontId="115" fillId="0" borderId="30" xfId="0" applyFont="1" applyFill="1" applyBorder="1" applyAlignment="1">
      <alignment horizontal="left" wrapText="1"/>
    </xf>
    <xf numFmtId="21" fontId="115" fillId="0" borderId="49" xfId="52" applyNumberFormat="1" applyFont="1" applyFill="1" applyBorder="1" applyAlignment="1">
      <alignment horizontal="center" wrapText="1"/>
      <protection/>
    </xf>
    <xf numFmtId="0" fontId="6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right"/>
    </xf>
    <xf numFmtId="46" fontId="16" fillId="4" borderId="23" xfId="0" applyNumberFormat="1" applyFont="1" applyFill="1" applyBorder="1" applyAlignment="1">
      <alignment horizontal="center"/>
    </xf>
    <xf numFmtId="3" fontId="22" fillId="4" borderId="24" xfId="0" applyNumberFormat="1" applyFont="1" applyFill="1" applyBorder="1" applyAlignment="1">
      <alignment horizontal="center"/>
    </xf>
    <xf numFmtId="21" fontId="24" fillId="4" borderId="25" xfId="0" applyNumberFormat="1" applyFont="1" applyFill="1" applyBorder="1" applyAlignment="1">
      <alignment horizontal="center"/>
    </xf>
    <xf numFmtId="46" fontId="22" fillId="4" borderId="20" xfId="0" applyNumberFormat="1" applyFont="1" applyFill="1" applyBorder="1" applyAlignment="1">
      <alignment horizontal="center"/>
    </xf>
    <xf numFmtId="168" fontId="22" fillId="4" borderId="28" xfId="0" applyNumberFormat="1" applyFont="1" applyFill="1" applyBorder="1" applyAlignment="1">
      <alignment horizontal="center"/>
    </xf>
    <xf numFmtId="21" fontId="22" fillId="4" borderId="29" xfId="0" applyNumberFormat="1" applyFont="1" applyFill="1" applyBorder="1" applyAlignment="1">
      <alignment horizontal="center"/>
    </xf>
    <xf numFmtId="0" fontId="17" fillId="0" borderId="0" xfId="0" applyFont="1" applyAlignment="1">
      <alignment/>
    </xf>
    <xf numFmtId="0" fontId="17" fillId="0" borderId="32" xfId="0" applyFont="1" applyBorder="1" applyAlignment="1">
      <alignment/>
    </xf>
    <xf numFmtId="0" fontId="17" fillId="0" borderId="39" xfId="0" applyFont="1" applyBorder="1" applyAlignment="1">
      <alignment/>
    </xf>
    <xf numFmtId="0" fontId="16" fillId="0" borderId="10" xfId="0" applyFont="1" applyBorder="1" applyAlignment="1">
      <alignment horizontal="right"/>
    </xf>
    <xf numFmtId="0" fontId="16" fillId="0" borderId="14" xfId="0" applyFont="1" applyFill="1" applyBorder="1" applyAlignment="1">
      <alignment horizontal="center"/>
    </xf>
    <xf numFmtId="0" fontId="16" fillId="33" borderId="14" xfId="0" applyFont="1" applyFill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50" xfId="0" applyFont="1" applyBorder="1" applyAlignment="1">
      <alignment horizontal="center"/>
    </xf>
    <xf numFmtId="0" fontId="16" fillId="4" borderId="51" xfId="0" applyFont="1" applyFill="1" applyBorder="1" applyAlignment="1">
      <alignment horizontal="center"/>
    </xf>
    <xf numFmtId="0" fontId="17" fillId="0" borderId="0" xfId="0" applyFont="1" applyAlignment="1">
      <alignment horizontal="left"/>
    </xf>
    <xf numFmtId="3" fontId="16" fillId="0" borderId="52" xfId="0" applyNumberFormat="1" applyFont="1" applyBorder="1" applyAlignment="1">
      <alignment/>
    </xf>
    <xf numFmtId="3" fontId="16" fillId="0" borderId="52" xfId="0" applyNumberFormat="1" applyFont="1" applyBorder="1" applyAlignment="1">
      <alignment horizontal="center"/>
    </xf>
    <xf numFmtId="0" fontId="23" fillId="0" borderId="36" xfId="0" applyFont="1" applyFill="1" applyBorder="1" applyAlignment="1">
      <alignment/>
    </xf>
    <xf numFmtId="46" fontId="22" fillId="0" borderId="38" xfId="0" applyNumberFormat="1" applyFont="1" applyFill="1" applyBorder="1" applyAlignment="1">
      <alignment horizontal="center"/>
    </xf>
    <xf numFmtId="168" fontId="22" fillId="0" borderId="53" xfId="0" applyNumberFormat="1" applyFont="1" applyFill="1" applyBorder="1" applyAlignment="1">
      <alignment horizontal="center"/>
    </xf>
    <xf numFmtId="168" fontId="22" fillId="0" borderId="54" xfId="0" applyNumberFormat="1" applyFont="1" applyFill="1" applyBorder="1" applyAlignment="1">
      <alignment horizontal="center"/>
    </xf>
    <xf numFmtId="1" fontId="22" fillId="0" borderId="54" xfId="0" applyNumberFormat="1" applyFont="1" applyFill="1" applyBorder="1" applyAlignment="1">
      <alignment horizontal="center"/>
    </xf>
    <xf numFmtId="0" fontId="25" fillId="0" borderId="16" xfId="0" applyFont="1" applyBorder="1" applyAlignment="1">
      <alignment horizontal="right"/>
    </xf>
    <xf numFmtId="0" fontId="25" fillId="0" borderId="17" xfId="0" applyFont="1" applyBorder="1" applyAlignment="1">
      <alignment horizontal="center"/>
    </xf>
    <xf numFmtId="0" fontId="25" fillId="0" borderId="54" xfId="0" applyFont="1" applyBorder="1" applyAlignment="1">
      <alignment horizontal="center"/>
    </xf>
    <xf numFmtId="0" fontId="25" fillId="4" borderId="55" xfId="0" applyFont="1" applyFill="1" applyBorder="1" applyAlignment="1">
      <alignment horizontal="center"/>
    </xf>
    <xf numFmtId="46" fontId="17" fillId="0" borderId="0" xfId="0" applyNumberFormat="1" applyFont="1" applyFill="1" applyBorder="1" applyAlignment="1">
      <alignment horizontal="center"/>
    </xf>
    <xf numFmtId="1" fontId="17" fillId="0" borderId="0" xfId="0" applyNumberFormat="1" applyFont="1" applyFill="1" applyBorder="1" applyAlignment="1">
      <alignment horizontal="center"/>
    </xf>
    <xf numFmtId="21" fontId="24" fillId="0" borderId="0" xfId="0" applyNumberFormat="1" applyFont="1" applyFill="1" applyBorder="1" applyAlignment="1">
      <alignment horizontal="center"/>
    </xf>
    <xf numFmtId="46" fontId="22" fillId="0" borderId="0" xfId="0" applyNumberFormat="1" applyFont="1" applyFill="1" applyBorder="1" applyAlignment="1">
      <alignment horizontal="center"/>
    </xf>
    <xf numFmtId="168" fontId="26" fillId="0" borderId="53" xfId="0" applyNumberFormat="1" applyFont="1" applyFill="1" applyBorder="1" applyAlignment="1">
      <alignment horizontal="center"/>
    </xf>
    <xf numFmtId="168" fontId="26" fillId="0" borderId="54" xfId="0" applyNumberFormat="1" applyFont="1" applyFill="1" applyBorder="1" applyAlignment="1">
      <alignment horizontal="center"/>
    </xf>
    <xf numFmtId="1" fontId="26" fillId="0" borderId="54" xfId="0" applyNumberFormat="1" applyFont="1" applyFill="1" applyBorder="1" applyAlignment="1">
      <alignment horizontal="center"/>
    </xf>
    <xf numFmtId="0" fontId="26" fillId="0" borderId="16" xfId="0" applyFont="1" applyBorder="1" applyAlignment="1">
      <alignment horizontal="right"/>
    </xf>
    <xf numFmtId="0" fontId="26" fillId="0" borderId="17" xfId="0" applyFont="1" applyBorder="1" applyAlignment="1">
      <alignment horizontal="center"/>
    </xf>
    <xf numFmtId="0" fontId="26" fillId="0" borderId="54" xfId="0" applyFont="1" applyBorder="1" applyAlignment="1">
      <alignment horizontal="center"/>
    </xf>
    <xf numFmtId="0" fontId="26" fillId="4" borderId="56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left"/>
    </xf>
    <xf numFmtId="168" fontId="17" fillId="0" borderId="53" xfId="0" applyNumberFormat="1" applyFont="1" applyBorder="1" applyAlignment="1">
      <alignment horizontal="center"/>
    </xf>
    <xf numFmtId="168" fontId="17" fillId="0" borderId="54" xfId="0" applyNumberFormat="1" applyFont="1" applyBorder="1" applyAlignment="1">
      <alignment horizontal="center"/>
    </xf>
    <xf numFmtId="0" fontId="17" fillId="0" borderId="54" xfId="0" applyFont="1" applyBorder="1" applyAlignment="1">
      <alignment horizontal="center"/>
    </xf>
    <xf numFmtId="0" fontId="16" fillId="0" borderId="16" xfId="0" applyFont="1" applyBorder="1" applyAlignment="1">
      <alignment horizontal="right"/>
    </xf>
    <xf numFmtId="1" fontId="16" fillId="0" borderId="17" xfId="0" applyNumberFormat="1" applyFont="1" applyBorder="1" applyAlignment="1">
      <alignment horizontal="center"/>
    </xf>
    <xf numFmtId="3" fontId="16" fillId="0" borderId="17" xfId="0" applyNumberFormat="1" applyFont="1" applyBorder="1" applyAlignment="1">
      <alignment horizontal="center"/>
    </xf>
    <xf numFmtId="1" fontId="16" fillId="0" borderId="45" xfId="0" applyNumberFormat="1" applyFont="1" applyBorder="1" applyAlignment="1">
      <alignment horizontal="center"/>
    </xf>
    <xf numFmtId="0" fontId="27" fillId="0" borderId="0" xfId="0" applyFont="1" applyFill="1" applyBorder="1" applyAlignment="1">
      <alignment horizontal="left"/>
    </xf>
    <xf numFmtId="178" fontId="19" fillId="0" borderId="17" xfId="0" applyNumberFormat="1" applyFont="1" applyBorder="1" applyAlignment="1">
      <alignment horizontal="center"/>
    </xf>
    <xf numFmtId="178" fontId="16" fillId="4" borderId="56" xfId="0" applyNumberFormat="1" applyFont="1" applyFill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54" xfId="0" applyFont="1" applyBorder="1" applyAlignment="1">
      <alignment horizontal="center"/>
    </xf>
    <xf numFmtId="1" fontId="16" fillId="4" borderId="56" xfId="0" applyNumberFormat="1" applyFont="1" applyFill="1" applyBorder="1" applyAlignment="1">
      <alignment horizontal="center"/>
    </xf>
    <xf numFmtId="0" fontId="16" fillId="4" borderId="56" xfId="0" applyFont="1" applyFill="1" applyBorder="1" applyAlignment="1">
      <alignment horizontal="center"/>
    </xf>
    <xf numFmtId="168" fontId="28" fillId="0" borderId="57" xfId="0" applyNumberFormat="1" applyFont="1" applyBorder="1" applyAlignment="1">
      <alignment horizontal="center"/>
    </xf>
    <xf numFmtId="168" fontId="28" fillId="0" borderId="58" xfId="0" applyNumberFormat="1" applyFont="1" applyBorder="1" applyAlignment="1">
      <alignment horizontal="center"/>
    </xf>
    <xf numFmtId="0" fontId="28" fillId="0" borderId="58" xfId="0" applyFont="1" applyBorder="1" applyAlignment="1">
      <alignment horizontal="center"/>
    </xf>
    <xf numFmtId="0" fontId="29" fillId="0" borderId="20" xfId="0" applyFont="1" applyBorder="1" applyAlignment="1">
      <alignment horizontal="right"/>
    </xf>
    <xf numFmtId="0" fontId="29" fillId="0" borderId="21" xfId="0" applyFont="1" applyBorder="1" applyAlignment="1">
      <alignment horizontal="center"/>
    </xf>
    <xf numFmtId="0" fontId="29" fillId="0" borderId="21" xfId="0" applyFont="1" applyFill="1" applyBorder="1" applyAlignment="1">
      <alignment horizontal="center"/>
    </xf>
    <xf numFmtId="0" fontId="29" fillId="0" borderId="58" xfId="0" applyFont="1" applyBorder="1" applyAlignment="1">
      <alignment horizontal="center"/>
    </xf>
    <xf numFmtId="0" fontId="29" fillId="4" borderId="59" xfId="0" applyFont="1" applyFill="1" applyBorder="1" applyAlignment="1">
      <alignment horizontal="center"/>
    </xf>
    <xf numFmtId="0" fontId="30" fillId="0" borderId="0" xfId="0" applyFont="1" applyAlignment="1">
      <alignment/>
    </xf>
    <xf numFmtId="168" fontId="22" fillId="0" borderId="35" xfId="0" applyNumberFormat="1" applyFont="1" applyFill="1" applyBorder="1" applyAlignment="1">
      <alignment horizontal="center"/>
    </xf>
    <xf numFmtId="3" fontId="22" fillId="0" borderId="35" xfId="0" applyNumberFormat="1" applyFont="1" applyFill="1" applyBorder="1" applyAlignment="1">
      <alignment horizontal="center"/>
    </xf>
    <xf numFmtId="21" fontId="22" fillId="0" borderId="35" xfId="0" applyNumberFormat="1" applyFont="1" applyFill="1" applyBorder="1" applyAlignment="1">
      <alignment horizontal="center"/>
    </xf>
    <xf numFmtId="0" fontId="21" fillId="0" borderId="35" xfId="0" applyFont="1" applyFill="1" applyBorder="1" applyAlignment="1">
      <alignment/>
    </xf>
    <xf numFmtId="0" fontId="21" fillId="0" borderId="35" xfId="0" applyFont="1" applyFill="1" applyBorder="1" applyAlignment="1">
      <alignment horizontal="right"/>
    </xf>
    <xf numFmtId="0" fontId="31" fillId="0" borderId="0" xfId="0" applyFont="1" applyFill="1" applyBorder="1" applyAlignment="1">
      <alignment horizontal="left"/>
    </xf>
    <xf numFmtId="0" fontId="17" fillId="0" borderId="0" xfId="0" applyFont="1" applyBorder="1" applyAlignment="1">
      <alignment/>
    </xf>
    <xf numFmtId="0" fontId="16" fillId="0" borderId="60" xfId="0" applyFont="1" applyBorder="1" applyAlignment="1">
      <alignment horizontal="right"/>
    </xf>
    <xf numFmtId="0" fontId="16" fillId="0" borderId="27" xfId="0" applyFont="1" applyFill="1" applyBorder="1" applyAlignment="1">
      <alignment horizontal="center"/>
    </xf>
    <xf numFmtId="0" fontId="16" fillId="0" borderId="27" xfId="0" applyFont="1" applyBorder="1" applyAlignment="1">
      <alignment horizontal="center"/>
    </xf>
    <xf numFmtId="0" fontId="16" fillId="34" borderId="27" xfId="0" applyFont="1" applyFill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6" fillId="4" borderId="55" xfId="0" applyFont="1" applyFill="1" applyBorder="1" applyAlignment="1">
      <alignment horizontal="center"/>
    </xf>
    <xf numFmtId="46" fontId="21" fillId="0" borderId="0" xfId="0" applyNumberFormat="1" applyFont="1" applyFill="1" applyBorder="1" applyAlignment="1">
      <alignment horizontal="left"/>
    </xf>
    <xf numFmtId="21" fontId="32" fillId="0" borderId="0" xfId="0" applyNumberFormat="1" applyFont="1" applyFill="1" applyBorder="1" applyAlignment="1">
      <alignment horizontal="left"/>
    </xf>
    <xf numFmtId="0" fontId="17" fillId="0" borderId="0" xfId="0" applyFont="1" applyBorder="1" applyAlignment="1">
      <alignment horizontal="center"/>
    </xf>
    <xf numFmtId="1" fontId="16" fillId="0" borderId="0" xfId="0" applyNumberFormat="1" applyFont="1" applyFill="1" applyBorder="1" applyAlignment="1">
      <alignment horizontal="center"/>
    </xf>
    <xf numFmtId="21" fontId="24" fillId="0" borderId="0" xfId="0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/>
    </xf>
    <xf numFmtId="46" fontId="33" fillId="0" borderId="0" xfId="0" applyNumberFormat="1" applyFont="1" applyFill="1" applyBorder="1" applyAlignment="1">
      <alignment horizontal="left"/>
    </xf>
    <xf numFmtId="46" fontId="16" fillId="0" borderId="0" xfId="0" applyNumberFormat="1" applyFont="1" applyFill="1" applyBorder="1" applyAlignment="1">
      <alignment horizontal="center"/>
    </xf>
    <xf numFmtId="168" fontId="28" fillId="0" borderId="61" xfId="0" applyNumberFormat="1" applyFont="1" applyBorder="1" applyAlignment="1">
      <alignment horizontal="center"/>
    </xf>
    <xf numFmtId="168" fontId="28" fillId="0" borderId="35" xfId="0" applyNumberFormat="1" applyFont="1" applyBorder="1" applyAlignment="1">
      <alignment horizontal="center"/>
    </xf>
    <xf numFmtId="0" fontId="28" fillId="0" borderId="35" xfId="0" applyFont="1" applyBorder="1" applyAlignment="1">
      <alignment horizontal="center"/>
    </xf>
    <xf numFmtId="0" fontId="29" fillId="0" borderId="23" xfId="0" applyFont="1" applyBorder="1" applyAlignment="1">
      <alignment horizontal="right"/>
    </xf>
    <xf numFmtId="0" fontId="29" fillId="0" borderId="24" xfId="0" applyFont="1" applyBorder="1" applyAlignment="1">
      <alignment horizontal="center"/>
    </xf>
    <xf numFmtId="0" fontId="29" fillId="0" borderId="24" xfId="0" applyFont="1" applyFill="1" applyBorder="1" applyAlignment="1">
      <alignment horizontal="center"/>
    </xf>
    <xf numFmtId="0" fontId="29" fillId="0" borderId="35" xfId="0" applyFont="1" applyBorder="1" applyAlignment="1">
      <alignment horizontal="center"/>
    </xf>
    <xf numFmtId="0" fontId="29" fillId="4" borderId="62" xfId="0" applyFont="1" applyFill="1" applyBorder="1" applyAlignment="1">
      <alignment horizontal="center"/>
    </xf>
    <xf numFmtId="168" fontId="28" fillId="0" borderId="0" xfId="0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right"/>
    </xf>
    <xf numFmtId="0" fontId="29" fillId="0" borderId="0" xfId="0" applyFont="1" applyFill="1" applyBorder="1" applyAlignment="1">
      <alignment horizontal="center"/>
    </xf>
    <xf numFmtId="0" fontId="25" fillId="4" borderId="56" xfId="0" applyFont="1" applyFill="1" applyBorder="1" applyAlignment="1">
      <alignment horizontal="center"/>
    </xf>
    <xf numFmtId="168" fontId="28" fillId="0" borderId="0" xfId="0" applyNumberFormat="1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9" fillId="0" borderId="0" xfId="0" applyFont="1" applyBorder="1" applyAlignment="1">
      <alignment horizontal="right"/>
    </xf>
    <xf numFmtId="0" fontId="29" fillId="0" borderId="0" xfId="0" applyFont="1" applyBorder="1" applyAlignment="1">
      <alignment horizontal="center"/>
    </xf>
    <xf numFmtId="0" fontId="29" fillId="4" borderId="0" xfId="0" applyFont="1" applyFill="1" applyBorder="1" applyAlignment="1">
      <alignment horizontal="center"/>
    </xf>
    <xf numFmtId="0" fontId="16" fillId="0" borderId="38" xfId="0" applyFont="1" applyBorder="1" applyAlignment="1">
      <alignment horizontal="center"/>
    </xf>
    <xf numFmtId="0" fontId="16" fillId="34" borderId="14" xfId="0" applyFont="1" applyFill="1" applyBorder="1" applyAlignment="1">
      <alignment horizontal="center"/>
    </xf>
    <xf numFmtId="0" fontId="16" fillId="0" borderId="63" xfId="0" applyFont="1" applyBorder="1" applyAlignment="1">
      <alignment horizontal="center"/>
    </xf>
    <xf numFmtId="0" fontId="25" fillId="0" borderId="64" xfId="0" applyFont="1" applyBorder="1" applyAlignment="1">
      <alignment horizontal="center"/>
    </xf>
    <xf numFmtId="1" fontId="26" fillId="0" borderId="17" xfId="0" applyNumberFormat="1" applyFont="1" applyBorder="1" applyAlignment="1">
      <alignment horizontal="center"/>
    </xf>
    <xf numFmtId="0" fontId="26" fillId="0" borderId="64" xfId="0" applyFont="1" applyBorder="1" applyAlignment="1">
      <alignment horizontal="center"/>
    </xf>
    <xf numFmtId="1" fontId="16" fillId="0" borderId="17" xfId="0" applyNumberFormat="1" applyFont="1" applyBorder="1" applyAlignment="1" quotePrefix="1">
      <alignment horizontal="center"/>
    </xf>
    <xf numFmtId="1" fontId="16" fillId="0" borderId="18" xfId="0" applyNumberFormat="1" applyFont="1" applyBorder="1" applyAlignment="1">
      <alignment horizontal="center"/>
    </xf>
    <xf numFmtId="20" fontId="19" fillId="0" borderId="17" xfId="0" applyNumberFormat="1" applyFont="1" applyBorder="1" applyAlignment="1">
      <alignment horizontal="center"/>
    </xf>
    <xf numFmtId="20" fontId="19" fillId="4" borderId="56" xfId="0" applyNumberFormat="1" applyFont="1" applyFill="1" applyBorder="1" applyAlignment="1">
      <alignment horizontal="center"/>
    </xf>
    <xf numFmtId="0" fontId="16" fillId="0" borderId="64" xfId="0" applyFont="1" applyBorder="1" applyAlignment="1">
      <alignment horizontal="center"/>
    </xf>
    <xf numFmtId="0" fontId="29" fillId="0" borderId="65" xfId="0" applyFont="1" applyBorder="1" applyAlignment="1">
      <alignment horizontal="center"/>
    </xf>
    <xf numFmtId="167" fontId="16" fillId="0" borderId="18" xfId="0" applyNumberFormat="1" applyFont="1" applyBorder="1" applyAlignment="1">
      <alignment horizontal="center"/>
    </xf>
    <xf numFmtId="20" fontId="19" fillId="0" borderId="18" xfId="0" applyNumberFormat="1" applyFont="1" applyBorder="1" applyAlignment="1">
      <alignment horizontal="center"/>
    </xf>
    <xf numFmtId="0" fontId="17" fillId="0" borderId="0" xfId="0" applyFont="1" applyAlignment="1">
      <alignment horizontal="right"/>
    </xf>
    <xf numFmtId="3" fontId="17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6" fillId="0" borderId="39" xfId="0" applyFont="1" applyFill="1" applyBorder="1" applyAlignment="1">
      <alignment horizontal="center" wrapText="1"/>
    </xf>
    <xf numFmtId="0" fontId="17" fillId="0" borderId="39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wrapText="1"/>
    </xf>
    <xf numFmtId="0" fontId="17" fillId="0" borderId="0" xfId="0" applyFont="1" applyBorder="1" applyAlignment="1">
      <alignment wrapText="1"/>
    </xf>
    <xf numFmtId="0" fontId="17" fillId="0" borderId="0" xfId="0" applyFont="1" applyAlignment="1">
      <alignment wrapText="1"/>
    </xf>
    <xf numFmtId="0" fontId="17" fillId="0" borderId="40" xfId="0" applyFont="1" applyFill="1" applyBorder="1" applyAlignment="1">
      <alignment horizontal="center" wrapText="1"/>
    </xf>
    <xf numFmtId="0" fontId="17" fillId="0" borderId="37" xfId="0" applyFont="1" applyFill="1" applyBorder="1" applyAlignment="1">
      <alignment horizontal="center" wrapText="1"/>
    </xf>
    <xf numFmtId="0" fontId="17" fillId="4" borderId="43" xfId="0" applyFont="1" applyFill="1" applyBorder="1" applyAlignment="1">
      <alignment horizontal="center" wrapText="1"/>
    </xf>
    <xf numFmtId="0" fontId="20" fillId="33" borderId="40" xfId="0" applyFont="1" applyFill="1" applyBorder="1" applyAlignment="1">
      <alignment horizontal="center" wrapText="1"/>
    </xf>
    <xf numFmtId="0" fontId="20" fillId="33" borderId="37" xfId="0" applyFont="1" applyFill="1" applyBorder="1" applyAlignment="1">
      <alignment horizontal="center" wrapText="1"/>
    </xf>
    <xf numFmtId="0" fontId="20" fillId="33" borderId="43" xfId="0" applyFont="1" applyFill="1" applyBorder="1" applyAlignment="1">
      <alignment horizontal="center" wrapText="1"/>
    </xf>
    <xf numFmtId="168" fontId="115" fillId="4" borderId="47" xfId="0" applyNumberFormat="1" applyFont="1" applyFill="1" applyBorder="1" applyAlignment="1">
      <alignment horizontal="center" wrapText="1"/>
    </xf>
    <xf numFmtId="0" fontId="115" fillId="0" borderId="27" xfId="0" applyFont="1" applyFill="1" applyBorder="1" applyAlignment="1">
      <alignment wrapText="1"/>
    </xf>
    <xf numFmtId="1" fontId="115" fillId="0" borderId="19" xfId="0" applyNumberFormat="1" applyFont="1" applyFill="1" applyBorder="1" applyAlignment="1">
      <alignment horizontal="center" wrapText="1"/>
    </xf>
    <xf numFmtId="21" fontId="115" fillId="33" borderId="46" xfId="52" applyNumberFormat="1" applyFont="1" applyFill="1" applyBorder="1" applyAlignment="1">
      <alignment horizontal="center" wrapText="1"/>
      <protection/>
    </xf>
    <xf numFmtId="0" fontId="114" fillId="0" borderId="0" xfId="0" applyFont="1" applyFill="1" applyBorder="1" applyAlignment="1">
      <alignment/>
    </xf>
    <xf numFmtId="0" fontId="114" fillId="0" borderId="0" xfId="0" applyFont="1" applyBorder="1" applyAlignment="1">
      <alignment/>
    </xf>
    <xf numFmtId="0" fontId="114" fillId="0" borderId="26" xfId="0" applyFont="1" applyFill="1" applyBorder="1" applyAlignment="1">
      <alignment horizontal="right" wrapText="1"/>
    </xf>
    <xf numFmtId="0" fontId="114" fillId="0" borderId="47" xfId="0" applyFont="1" applyFill="1" applyBorder="1" applyAlignment="1">
      <alignment horizontal="center" wrapText="1"/>
    </xf>
    <xf numFmtId="0" fontId="115" fillId="0" borderId="30" xfId="0" applyFont="1" applyFill="1" applyBorder="1" applyAlignment="1">
      <alignment wrapText="1"/>
    </xf>
    <xf numFmtId="21" fontId="115" fillId="4" borderId="26" xfId="0" applyNumberFormat="1" applyFont="1" applyFill="1" applyBorder="1" applyAlignment="1">
      <alignment horizontal="center" wrapText="1"/>
    </xf>
    <xf numFmtId="171" fontId="115" fillId="4" borderId="27" xfId="0" applyNumberFormat="1" applyFont="1" applyFill="1" applyBorder="1" applyAlignment="1">
      <alignment horizontal="center" wrapText="1"/>
    </xf>
    <xf numFmtId="21" fontId="115" fillId="4" borderId="30" xfId="0" applyNumberFormat="1" applyFont="1" applyFill="1" applyBorder="1" applyAlignment="1">
      <alignment horizontal="center"/>
    </xf>
    <xf numFmtId="1" fontId="115" fillId="33" borderId="19" xfId="0" applyNumberFormat="1" applyFont="1" applyFill="1" applyBorder="1" applyAlignment="1">
      <alignment horizontal="center" wrapText="1"/>
    </xf>
    <xf numFmtId="21" fontId="115" fillId="33" borderId="30" xfId="0" applyNumberFormat="1" applyFont="1" applyFill="1" applyBorder="1" applyAlignment="1">
      <alignment horizontal="center"/>
    </xf>
    <xf numFmtId="0" fontId="114" fillId="0" borderId="44" xfId="0" applyFont="1" applyFill="1" applyBorder="1" applyAlignment="1">
      <alignment horizontal="center" wrapText="1"/>
    </xf>
    <xf numFmtId="0" fontId="115" fillId="0" borderId="18" xfId="0" applyFont="1" applyFill="1" applyBorder="1" applyAlignment="1">
      <alignment wrapText="1"/>
    </xf>
    <xf numFmtId="21" fontId="115" fillId="0" borderId="46" xfId="52" applyNumberFormat="1" applyFont="1" applyFill="1" applyBorder="1" applyAlignment="1">
      <alignment horizontal="center" vertical="center" wrapText="1"/>
      <protection/>
    </xf>
    <xf numFmtId="21" fontId="115" fillId="33" borderId="46" xfId="52" applyNumberFormat="1" applyFont="1" applyFill="1" applyBorder="1" applyAlignment="1">
      <alignment horizontal="center" vertical="center" wrapText="1"/>
      <protection/>
    </xf>
    <xf numFmtId="0" fontId="114" fillId="0" borderId="66" xfId="0" applyFont="1" applyFill="1" applyBorder="1" applyAlignment="1">
      <alignment horizontal="center" wrapText="1"/>
    </xf>
    <xf numFmtId="0" fontId="115" fillId="0" borderId="29" xfId="0" applyFont="1" applyFill="1" applyBorder="1" applyAlignment="1">
      <alignment wrapText="1"/>
    </xf>
    <xf numFmtId="0" fontId="114" fillId="0" borderId="67" xfId="0" applyFont="1" applyFill="1" applyBorder="1" applyAlignment="1">
      <alignment wrapText="1"/>
    </xf>
    <xf numFmtId="0" fontId="114" fillId="0" borderId="28" xfId="0" applyFont="1" applyFill="1" applyBorder="1" applyAlignment="1">
      <alignment horizontal="right" wrapText="1"/>
    </xf>
    <xf numFmtId="0" fontId="114" fillId="0" borderId="28" xfId="0" applyFont="1" applyFill="1" applyBorder="1" applyAlignment="1">
      <alignment wrapText="1"/>
    </xf>
    <xf numFmtId="0" fontId="114" fillId="0" borderId="68" xfId="0" applyFont="1" applyFill="1" applyBorder="1" applyAlignment="1">
      <alignment wrapText="1"/>
    </xf>
    <xf numFmtId="0" fontId="115" fillId="0" borderId="29" xfId="0" applyFont="1" applyFill="1" applyBorder="1" applyAlignment="1">
      <alignment horizontal="left" wrapText="1"/>
    </xf>
    <xf numFmtId="21" fontId="115" fillId="0" borderId="69" xfId="0" applyNumberFormat="1" applyFont="1" applyFill="1" applyBorder="1" applyAlignment="1">
      <alignment horizontal="center"/>
    </xf>
    <xf numFmtId="21" fontId="115" fillId="33" borderId="69" xfId="0" applyNumberFormat="1" applyFont="1" applyFill="1" applyBorder="1" applyAlignment="1">
      <alignment horizontal="center"/>
    </xf>
    <xf numFmtId="0" fontId="115" fillId="0" borderId="28" xfId="0" applyFont="1" applyFill="1" applyBorder="1" applyAlignment="1">
      <alignment wrapText="1"/>
    </xf>
    <xf numFmtId="21" fontId="115" fillId="0" borderId="70" xfId="52" applyNumberFormat="1" applyFont="1" applyFill="1" applyBorder="1" applyAlignment="1">
      <alignment horizontal="center" wrapText="1"/>
      <protection/>
    </xf>
    <xf numFmtId="21" fontId="115" fillId="0" borderId="29" xfId="0" applyNumberFormat="1" applyFont="1" applyFill="1" applyBorder="1" applyAlignment="1">
      <alignment horizontal="center"/>
    </xf>
    <xf numFmtId="21" fontId="115" fillId="33" borderId="29" xfId="0" applyNumberFormat="1" applyFont="1" applyFill="1" applyBorder="1" applyAlignment="1">
      <alignment horizontal="center"/>
    </xf>
    <xf numFmtId="0" fontId="114" fillId="0" borderId="58" xfId="0" applyFont="1" applyBorder="1" applyAlignment="1">
      <alignment/>
    </xf>
    <xf numFmtId="21" fontId="115" fillId="0" borderId="71" xfId="52" applyNumberFormat="1" applyFont="1" applyFill="1" applyBorder="1" applyAlignment="1">
      <alignment horizontal="center" wrapText="1"/>
      <protection/>
    </xf>
    <xf numFmtId="21" fontId="115" fillId="0" borderId="18" xfId="0" applyNumberFormat="1" applyFont="1" applyFill="1" applyBorder="1" applyAlignment="1">
      <alignment horizontal="center"/>
    </xf>
    <xf numFmtId="21" fontId="115" fillId="33" borderId="18" xfId="0" applyNumberFormat="1" applyFont="1" applyFill="1" applyBorder="1" applyAlignment="1">
      <alignment horizontal="center"/>
    </xf>
    <xf numFmtId="0" fontId="114" fillId="0" borderId="0" xfId="0" applyFont="1" applyAlignment="1">
      <alignment/>
    </xf>
    <xf numFmtId="21" fontId="115" fillId="0" borderId="49" xfId="52" applyNumberFormat="1" applyFont="1" applyFill="1" applyBorder="1" applyAlignment="1">
      <alignment horizontal="center" vertical="center" wrapText="1"/>
      <protection/>
    </xf>
    <xf numFmtId="21" fontId="115" fillId="33" borderId="49" xfId="52" applyNumberFormat="1" applyFont="1" applyFill="1" applyBorder="1" applyAlignment="1">
      <alignment horizontal="center" wrapText="1"/>
      <protection/>
    </xf>
    <xf numFmtId="0" fontId="114" fillId="0" borderId="19" xfId="0" applyFont="1" applyBorder="1" applyAlignment="1">
      <alignment/>
    </xf>
    <xf numFmtId="21" fontId="115" fillId="0" borderId="71" xfId="52" applyNumberFormat="1" applyFont="1" applyFill="1" applyBorder="1" applyAlignment="1">
      <alignment horizontal="center" vertical="center" wrapText="1"/>
      <protection/>
    </xf>
    <xf numFmtId="21" fontId="115" fillId="33" borderId="71" xfId="52" applyNumberFormat="1" applyFont="1" applyFill="1" applyBorder="1" applyAlignment="1">
      <alignment horizontal="center" vertical="center" wrapText="1"/>
      <protection/>
    </xf>
    <xf numFmtId="0" fontId="114" fillId="0" borderId="54" xfId="0" applyFont="1" applyBorder="1" applyAlignment="1">
      <alignment/>
    </xf>
    <xf numFmtId="21" fontId="115" fillId="33" borderId="49" xfId="52" applyNumberFormat="1" applyFont="1" applyFill="1" applyBorder="1" applyAlignment="1">
      <alignment horizontal="center" vertical="center" wrapText="1"/>
      <protection/>
    </xf>
    <xf numFmtId="21" fontId="115" fillId="0" borderId="70" xfId="52" applyNumberFormat="1" applyFont="1" applyFill="1" applyBorder="1" applyAlignment="1">
      <alignment horizontal="center" vertical="center" wrapText="1"/>
      <protection/>
    </xf>
    <xf numFmtId="21" fontId="115" fillId="33" borderId="70" xfId="52" applyNumberFormat="1" applyFont="1" applyFill="1" applyBorder="1" applyAlignment="1">
      <alignment horizontal="center" vertical="center" wrapText="1"/>
      <protection/>
    </xf>
    <xf numFmtId="0" fontId="116" fillId="0" borderId="60" xfId="0" applyFont="1" applyFill="1" applyBorder="1" applyAlignment="1">
      <alignment horizontal="right" wrapText="1"/>
    </xf>
    <xf numFmtId="21" fontId="117" fillId="4" borderId="60" xfId="0" applyNumberFormat="1" applyFont="1" applyFill="1" applyBorder="1" applyAlignment="1">
      <alignment horizontal="center" wrapText="1"/>
    </xf>
    <xf numFmtId="168" fontId="117" fillId="4" borderId="72" xfId="0" applyNumberFormat="1" applyFont="1" applyFill="1" applyBorder="1" applyAlignment="1">
      <alignment horizontal="center" wrapText="1"/>
    </xf>
    <xf numFmtId="21" fontId="117" fillId="4" borderId="69" xfId="0" applyNumberFormat="1" applyFont="1" applyFill="1" applyBorder="1" applyAlignment="1">
      <alignment horizontal="center"/>
    </xf>
    <xf numFmtId="1" fontId="117" fillId="0" borderId="0" xfId="0" applyNumberFormat="1" applyFont="1" applyFill="1" applyBorder="1" applyAlignment="1">
      <alignment horizontal="center" wrapText="1"/>
    </xf>
    <xf numFmtId="21" fontId="117" fillId="0" borderId="69" xfId="0" applyNumberFormat="1" applyFont="1" applyFill="1" applyBorder="1" applyAlignment="1">
      <alignment horizontal="center"/>
    </xf>
    <xf numFmtId="1" fontId="117" fillId="33" borderId="0" xfId="0" applyNumberFormat="1" applyFont="1" applyFill="1" applyBorder="1" applyAlignment="1">
      <alignment horizontal="center" wrapText="1"/>
    </xf>
    <xf numFmtId="0" fontId="116" fillId="0" borderId="0" xfId="0" applyFont="1" applyFill="1" applyBorder="1" applyAlignment="1">
      <alignment/>
    </xf>
    <xf numFmtId="0" fontId="116" fillId="0" borderId="0" xfId="0" applyFont="1" applyBorder="1" applyAlignment="1">
      <alignment/>
    </xf>
    <xf numFmtId="0" fontId="114" fillId="0" borderId="20" xfId="0" applyFont="1" applyFill="1" applyBorder="1" applyAlignment="1">
      <alignment horizontal="right" wrapText="1"/>
    </xf>
    <xf numFmtId="0" fontId="114" fillId="0" borderId="73" xfId="0" applyFont="1" applyFill="1" applyBorder="1" applyAlignment="1">
      <alignment horizontal="center" wrapText="1"/>
    </xf>
    <xf numFmtId="0" fontId="115" fillId="0" borderId="22" xfId="0" applyFont="1" applyFill="1" applyBorder="1" applyAlignment="1">
      <alignment wrapText="1"/>
    </xf>
    <xf numFmtId="21" fontId="115" fillId="4" borderId="20" xfId="0" applyNumberFormat="1" applyFont="1" applyFill="1" applyBorder="1" applyAlignment="1">
      <alignment horizontal="center" wrapText="1"/>
    </xf>
    <xf numFmtId="168" fontId="115" fillId="4" borderId="73" xfId="0" applyNumberFormat="1" applyFont="1" applyFill="1" applyBorder="1" applyAlignment="1">
      <alignment horizontal="center" wrapText="1"/>
    </xf>
    <xf numFmtId="171" fontId="115" fillId="4" borderId="21" xfId="0" applyNumberFormat="1" applyFont="1" applyFill="1" applyBorder="1" applyAlignment="1">
      <alignment horizontal="center" wrapText="1"/>
    </xf>
    <xf numFmtId="21" fontId="115" fillId="4" borderId="22" xfId="0" applyNumberFormat="1" applyFont="1" applyFill="1" applyBorder="1" applyAlignment="1">
      <alignment horizontal="center"/>
    </xf>
    <xf numFmtId="0" fontId="114" fillId="0" borderId="21" xfId="0" applyFont="1" applyFill="1" applyBorder="1" applyAlignment="1">
      <alignment wrapText="1"/>
    </xf>
    <xf numFmtId="0" fontId="114" fillId="0" borderId="21" xfId="0" applyFont="1" applyFill="1" applyBorder="1" applyAlignment="1">
      <alignment horizontal="right" wrapText="1"/>
    </xf>
    <xf numFmtId="0" fontId="114" fillId="0" borderId="74" xfId="0" applyFont="1" applyFill="1" applyBorder="1" applyAlignment="1">
      <alignment wrapText="1"/>
    </xf>
    <xf numFmtId="0" fontId="115" fillId="0" borderId="21" xfId="0" applyFont="1" applyFill="1" applyBorder="1" applyAlignment="1">
      <alignment wrapText="1"/>
    </xf>
    <xf numFmtId="0" fontId="115" fillId="0" borderId="22" xfId="0" applyFont="1" applyFill="1" applyBorder="1" applyAlignment="1">
      <alignment horizontal="left" wrapText="1"/>
    </xf>
    <xf numFmtId="21" fontId="115" fillId="0" borderId="75" xfId="52" applyNumberFormat="1" applyFont="1" applyFill="1" applyBorder="1" applyAlignment="1">
      <alignment horizontal="center" vertical="center" wrapText="1"/>
      <protection/>
    </xf>
    <xf numFmtId="1" fontId="115" fillId="0" borderId="58" xfId="0" applyNumberFormat="1" applyFont="1" applyFill="1" applyBorder="1" applyAlignment="1">
      <alignment horizontal="center" wrapText="1"/>
    </xf>
    <xf numFmtId="21" fontId="115" fillId="0" borderId="22" xfId="0" applyNumberFormat="1" applyFont="1" applyFill="1" applyBorder="1" applyAlignment="1">
      <alignment horizontal="center"/>
    </xf>
    <xf numFmtId="1" fontId="115" fillId="33" borderId="58" xfId="0" applyNumberFormat="1" applyFont="1" applyFill="1" applyBorder="1" applyAlignment="1">
      <alignment horizontal="center" wrapText="1"/>
    </xf>
    <xf numFmtId="21" fontId="115" fillId="33" borderId="22" xfId="0" applyNumberFormat="1" applyFont="1" applyFill="1" applyBorder="1" applyAlignment="1">
      <alignment horizontal="center"/>
    </xf>
    <xf numFmtId="0" fontId="114" fillId="0" borderId="58" xfId="0" applyFont="1" applyFill="1" applyBorder="1" applyAlignment="1">
      <alignment/>
    </xf>
    <xf numFmtId="0" fontId="114" fillId="0" borderId="35" xfId="0" applyFont="1" applyFill="1" applyBorder="1" applyAlignment="1">
      <alignment/>
    </xf>
    <xf numFmtId="0" fontId="114" fillId="0" borderId="35" xfId="0" applyFont="1" applyBorder="1" applyAlignment="1">
      <alignment/>
    </xf>
    <xf numFmtId="0" fontId="16" fillId="0" borderId="32" xfId="0" applyFont="1" applyBorder="1" applyAlignment="1">
      <alignment/>
    </xf>
    <xf numFmtId="46" fontId="17" fillId="0" borderId="0" xfId="0" applyNumberFormat="1" applyFont="1" applyFill="1" applyBorder="1" applyAlignment="1">
      <alignment horizontal="center"/>
    </xf>
    <xf numFmtId="1" fontId="17" fillId="0" borderId="0" xfId="0" applyNumberFormat="1" applyFont="1" applyFill="1" applyBorder="1" applyAlignment="1">
      <alignment horizontal="center"/>
    </xf>
    <xf numFmtId="171" fontId="17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4" fillId="0" borderId="0" xfId="0" applyFont="1" applyFill="1" applyBorder="1" applyAlignment="1">
      <alignment horizontal="right"/>
    </xf>
    <xf numFmtId="167" fontId="16" fillId="4" borderId="56" xfId="0" applyNumberFormat="1" applyFont="1" applyFill="1" applyBorder="1" applyAlignment="1">
      <alignment horizontal="center"/>
    </xf>
    <xf numFmtId="0" fontId="16" fillId="0" borderId="31" xfId="0" applyFont="1" applyBorder="1" applyAlignment="1">
      <alignment/>
    </xf>
    <xf numFmtId="21" fontId="17" fillId="0" borderId="0" xfId="0" applyNumberFormat="1" applyFont="1" applyFill="1" applyBorder="1" applyAlignment="1">
      <alignment horizontal="center"/>
    </xf>
    <xf numFmtId="3" fontId="16" fillId="0" borderId="0" xfId="0" applyNumberFormat="1" applyFont="1" applyFill="1" applyBorder="1" applyAlignment="1">
      <alignment horizontal="center"/>
    </xf>
    <xf numFmtId="21" fontId="16" fillId="0" borderId="0" xfId="0" applyNumberFormat="1" applyFont="1" applyFill="1" applyBorder="1" applyAlignment="1">
      <alignment horizontal="center"/>
    </xf>
    <xf numFmtId="46" fontId="35" fillId="0" borderId="0" xfId="0" applyNumberFormat="1" applyFont="1" applyFill="1" applyBorder="1" applyAlignment="1">
      <alignment horizontal="center"/>
    </xf>
    <xf numFmtId="1" fontId="35" fillId="0" borderId="0" xfId="0" applyNumberFormat="1" applyFont="1" applyFill="1" applyBorder="1" applyAlignment="1">
      <alignment horizontal="center"/>
    </xf>
    <xf numFmtId="21" fontId="35" fillId="0" borderId="0" xfId="0" applyNumberFormat="1" applyFont="1" applyFill="1" applyBorder="1" applyAlignment="1">
      <alignment horizontal="center"/>
    </xf>
    <xf numFmtId="0" fontId="98" fillId="0" borderId="76" xfId="0" applyFont="1" applyFill="1" applyBorder="1" applyAlignment="1" quotePrefix="1">
      <alignment horizontal="right" wrapText="1"/>
    </xf>
    <xf numFmtId="0" fontId="98" fillId="0" borderId="28" xfId="0" applyFont="1" applyFill="1" applyBorder="1" applyAlignment="1">
      <alignment horizontal="center" wrapText="1"/>
    </xf>
    <xf numFmtId="0" fontId="101" fillId="0" borderId="20" xfId="0" applyFont="1" applyFill="1" applyBorder="1" applyAlignment="1" quotePrefix="1">
      <alignment horizontal="right" wrapText="1"/>
    </xf>
    <xf numFmtId="0" fontId="101" fillId="0" borderId="21" xfId="0" applyFont="1" applyFill="1" applyBorder="1" applyAlignment="1">
      <alignment horizontal="center" wrapText="1"/>
    </xf>
    <xf numFmtId="0" fontId="101" fillId="0" borderId="21" xfId="0" applyFont="1" applyFill="1" applyBorder="1" applyAlignment="1">
      <alignment wrapText="1"/>
    </xf>
    <xf numFmtId="21" fontId="101" fillId="0" borderId="21" xfId="0" applyNumberFormat="1" applyFont="1" applyFill="1" applyBorder="1" applyAlignment="1">
      <alignment horizontal="center" wrapText="1"/>
    </xf>
    <xf numFmtId="0" fontId="101" fillId="0" borderId="22" xfId="0" applyFont="1" applyFill="1" applyBorder="1" applyAlignment="1">
      <alignment wrapText="1"/>
    </xf>
    <xf numFmtId="171" fontId="0" fillId="0" borderId="0" xfId="0" applyNumberFormat="1" applyFill="1" applyAlignment="1">
      <alignment/>
    </xf>
    <xf numFmtId="171" fontId="105" fillId="0" borderId="23" xfId="0" applyNumberFormat="1" applyFont="1" applyFill="1" applyBorder="1" applyAlignment="1">
      <alignment/>
    </xf>
    <xf numFmtId="171" fontId="98" fillId="0" borderId="14" xfId="0" applyNumberFormat="1" applyFont="1" applyFill="1" applyBorder="1" applyAlignment="1">
      <alignment wrapText="1"/>
    </xf>
    <xf numFmtId="171" fontId="98" fillId="0" borderId="17" xfId="0" applyNumberFormat="1" applyFont="1" applyFill="1" applyBorder="1" applyAlignment="1">
      <alignment wrapText="1"/>
    </xf>
    <xf numFmtId="171" fontId="98" fillId="0" borderId="28" xfId="0" applyNumberFormat="1" applyFont="1" applyFill="1" applyBorder="1" applyAlignment="1">
      <alignment wrapText="1"/>
    </xf>
    <xf numFmtId="171" fontId="101" fillId="0" borderId="17" xfId="0" applyNumberFormat="1" applyFont="1" applyFill="1" applyBorder="1" applyAlignment="1">
      <alignment wrapText="1"/>
    </xf>
    <xf numFmtId="175" fontId="101" fillId="0" borderId="14" xfId="0" applyNumberFormat="1" applyFont="1" applyFill="1" applyBorder="1" applyAlignment="1">
      <alignment wrapText="1"/>
    </xf>
    <xf numFmtId="175" fontId="101" fillId="0" borderId="27" xfId="0" applyNumberFormat="1" applyFont="1" applyFill="1" applyBorder="1" applyAlignment="1">
      <alignment wrapText="1"/>
    </xf>
    <xf numFmtId="175" fontId="101" fillId="0" borderId="21" xfId="0" applyNumberFormat="1" applyFont="1" applyFill="1" applyBorder="1" applyAlignment="1">
      <alignment wrapText="1"/>
    </xf>
    <xf numFmtId="175" fontId="12" fillId="0" borderId="23" xfId="0" applyNumberFormat="1" applyFont="1" applyFill="1" applyBorder="1" applyAlignment="1">
      <alignment/>
    </xf>
    <xf numFmtId="0" fontId="118" fillId="0" borderId="13" xfId="0" applyFont="1" applyFill="1" applyBorder="1" applyAlignment="1">
      <alignment horizontal="right" wrapText="1"/>
    </xf>
    <xf numFmtId="0" fontId="118" fillId="0" borderId="77" xfId="0" applyFont="1" applyFill="1" applyBorder="1" applyAlignment="1">
      <alignment horizontal="center" wrapText="1"/>
    </xf>
    <xf numFmtId="0" fontId="119" fillId="0" borderId="15" xfId="0" applyFont="1" applyFill="1" applyBorder="1" applyAlignment="1">
      <alignment wrapText="1"/>
    </xf>
    <xf numFmtId="21" fontId="119" fillId="4" borderId="13" xfId="0" applyNumberFormat="1" applyFont="1" applyFill="1" applyBorder="1" applyAlignment="1">
      <alignment horizontal="center" wrapText="1"/>
    </xf>
    <xf numFmtId="168" fontId="119" fillId="4" borderId="47" xfId="0" applyNumberFormat="1" applyFont="1" applyFill="1" applyBorder="1" applyAlignment="1">
      <alignment horizontal="center" wrapText="1"/>
    </xf>
    <xf numFmtId="171" fontId="119" fillId="4" borderId="14" xfId="0" applyNumberFormat="1" applyFont="1" applyFill="1" applyBorder="1" applyAlignment="1">
      <alignment horizontal="center" wrapText="1"/>
    </xf>
    <xf numFmtId="21" fontId="119" fillId="4" borderId="15" xfId="0" applyNumberFormat="1" applyFont="1" applyFill="1" applyBorder="1" applyAlignment="1">
      <alignment horizontal="center"/>
    </xf>
    <xf numFmtId="0" fontId="118" fillId="0" borderId="14" xfId="0" applyFont="1" applyFill="1" applyBorder="1" applyAlignment="1">
      <alignment wrapText="1"/>
    </xf>
    <xf numFmtId="0" fontId="118" fillId="0" borderId="14" xfId="0" applyFont="1" applyFill="1" applyBorder="1" applyAlignment="1">
      <alignment horizontal="right" wrapText="1"/>
    </xf>
    <xf numFmtId="0" fontId="118" fillId="0" borderId="14" xfId="0" applyFont="1" applyBorder="1" applyAlignment="1">
      <alignment/>
    </xf>
    <xf numFmtId="0" fontId="118" fillId="0" borderId="78" xfId="0" applyFont="1" applyFill="1" applyBorder="1" applyAlignment="1">
      <alignment wrapText="1"/>
    </xf>
    <xf numFmtId="0" fontId="119" fillId="0" borderId="27" xfId="0" applyFont="1" applyFill="1" applyBorder="1" applyAlignment="1">
      <alignment wrapText="1"/>
    </xf>
    <xf numFmtId="0" fontId="119" fillId="0" borderId="15" xfId="0" applyFont="1" applyFill="1" applyBorder="1" applyAlignment="1">
      <alignment horizontal="left" wrapText="1"/>
    </xf>
    <xf numFmtId="21" fontId="119" fillId="0" borderId="46" xfId="52" applyNumberFormat="1" applyFont="1" applyFill="1" applyBorder="1" applyAlignment="1">
      <alignment horizontal="center" wrapText="1"/>
      <protection/>
    </xf>
    <xf numFmtId="1" fontId="119" fillId="0" borderId="50" xfId="0" applyNumberFormat="1" applyFont="1" applyFill="1" applyBorder="1" applyAlignment="1">
      <alignment horizontal="center" wrapText="1"/>
    </xf>
    <xf numFmtId="21" fontId="119" fillId="0" borderId="15" xfId="0" applyNumberFormat="1" applyFont="1" applyFill="1" applyBorder="1" applyAlignment="1">
      <alignment horizontal="center"/>
    </xf>
    <xf numFmtId="1" fontId="119" fillId="0" borderId="19" xfId="0" applyNumberFormat="1" applyFont="1" applyFill="1" applyBorder="1" applyAlignment="1">
      <alignment horizontal="center" wrapText="1"/>
    </xf>
    <xf numFmtId="171" fontId="119" fillId="0" borderId="50" xfId="0" applyNumberFormat="1" applyFont="1" applyFill="1" applyBorder="1" applyAlignment="1">
      <alignment horizontal="center" wrapText="1"/>
    </xf>
    <xf numFmtId="21" fontId="119" fillId="33" borderId="46" xfId="52" applyNumberFormat="1" applyFont="1" applyFill="1" applyBorder="1" applyAlignment="1">
      <alignment horizontal="center" wrapText="1"/>
      <protection/>
    </xf>
    <xf numFmtId="1" fontId="119" fillId="33" borderId="50" xfId="0" applyNumberFormat="1" applyFont="1" applyFill="1" applyBorder="1" applyAlignment="1">
      <alignment horizontal="center" wrapText="1"/>
    </xf>
    <xf numFmtId="21" fontId="119" fillId="33" borderId="15" xfId="0" applyNumberFormat="1" applyFont="1" applyFill="1" applyBorder="1" applyAlignment="1">
      <alignment horizontal="center"/>
    </xf>
    <xf numFmtId="0" fontId="118" fillId="0" borderId="0" xfId="0" applyFont="1" applyFill="1" applyBorder="1" applyAlignment="1">
      <alignment/>
    </xf>
    <xf numFmtId="0" fontId="118" fillId="0" borderId="0" xfId="0" applyFont="1" applyBorder="1" applyAlignment="1">
      <alignment/>
    </xf>
    <xf numFmtId="0" fontId="118" fillId="0" borderId="26" xfId="0" applyFont="1" applyFill="1" applyBorder="1" applyAlignment="1">
      <alignment horizontal="right" wrapText="1"/>
    </xf>
    <xf numFmtId="0" fontId="118" fillId="0" borderId="47" xfId="0" applyFont="1" applyFill="1" applyBorder="1" applyAlignment="1">
      <alignment horizontal="center" wrapText="1"/>
    </xf>
    <xf numFmtId="0" fontId="119" fillId="0" borderId="30" xfId="0" applyFont="1" applyFill="1" applyBorder="1" applyAlignment="1">
      <alignment wrapText="1"/>
    </xf>
    <xf numFmtId="21" fontId="119" fillId="4" borderId="26" xfId="0" applyNumberFormat="1" applyFont="1" applyFill="1" applyBorder="1" applyAlignment="1">
      <alignment horizontal="center" wrapText="1"/>
    </xf>
    <xf numFmtId="171" fontId="119" fillId="4" borderId="27" xfId="0" applyNumberFormat="1" applyFont="1" applyFill="1" applyBorder="1" applyAlignment="1">
      <alignment horizontal="center" wrapText="1"/>
    </xf>
    <xf numFmtId="21" fontId="119" fillId="4" borderId="30" xfId="0" applyNumberFormat="1" applyFont="1" applyFill="1" applyBorder="1" applyAlignment="1">
      <alignment horizontal="center"/>
    </xf>
    <xf numFmtId="0" fontId="118" fillId="0" borderId="27" xfId="0" applyFont="1" applyFill="1" applyBorder="1" applyAlignment="1">
      <alignment wrapText="1"/>
    </xf>
    <xf numFmtId="0" fontId="118" fillId="0" borderId="27" xfId="0" applyFont="1" applyFill="1" applyBorder="1" applyAlignment="1">
      <alignment horizontal="right" wrapText="1"/>
    </xf>
    <xf numFmtId="0" fontId="118" fillId="0" borderId="48" xfId="0" applyFont="1" applyFill="1" applyBorder="1" applyAlignment="1">
      <alignment wrapText="1"/>
    </xf>
    <xf numFmtId="0" fontId="119" fillId="0" borderId="17" xfId="0" applyFont="1" applyFill="1" applyBorder="1" applyAlignment="1">
      <alignment wrapText="1"/>
    </xf>
    <xf numFmtId="0" fontId="119" fillId="0" borderId="30" xfId="0" applyFont="1" applyFill="1" applyBorder="1" applyAlignment="1">
      <alignment horizontal="left" wrapText="1"/>
    </xf>
    <xf numFmtId="21" fontId="119" fillId="0" borderId="30" xfId="0" applyNumberFormat="1" applyFont="1" applyFill="1" applyBorder="1" applyAlignment="1">
      <alignment horizontal="center"/>
    </xf>
    <xf numFmtId="171" fontId="119" fillId="0" borderId="19" xfId="0" applyNumberFormat="1" applyFont="1" applyFill="1" applyBorder="1" applyAlignment="1">
      <alignment horizontal="center" wrapText="1"/>
    </xf>
    <xf numFmtId="1" fontId="119" fillId="33" borderId="19" xfId="0" applyNumberFormat="1" applyFont="1" applyFill="1" applyBorder="1" applyAlignment="1">
      <alignment horizontal="center" wrapText="1"/>
    </xf>
    <xf numFmtId="21" fontId="119" fillId="33" borderId="30" xfId="0" applyNumberFormat="1" applyFont="1" applyFill="1" applyBorder="1" applyAlignment="1">
      <alignment horizontal="center"/>
    </xf>
    <xf numFmtId="171" fontId="115" fillId="0" borderId="19" xfId="0" applyNumberFormat="1" applyFont="1" applyFill="1" applyBorder="1" applyAlignment="1">
      <alignment horizontal="center" wrapText="1"/>
    </xf>
    <xf numFmtId="0" fontId="116" fillId="0" borderId="67" xfId="0" applyFont="1" applyFill="1" applyBorder="1" applyAlignment="1">
      <alignment wrapText="1"/>
    </xf>
    <xf numFmtId="21" fontId="117" fillId="33" borderId="69" xfId="0" applyNumberFormat="1" applyFont="1" applyFill="1" applyBorder="1" applyAlignment="1">
      <alignment horizontal="center"/>
    </xf>
    <xf numFmtId="171" fontId="115" fillId="0" borderId="58" xfId="0" applyNumberFormat="1" applyFont="1" applyFill="1" applyBorder="1" applyAlignment="1">
      <alignment horizontal="center" wrapText="1"/>
    </xf>
    <xf numFmtId="21" fontId="115" fillId="0" borderId="75" xfId="52" applyNumberFormat="1" applyFont="1" applyFill="1" applyBorder="1" applyAlignment="1">
      <alignment horizontal="center" wrapText="1"/>
      <protection/>
    </xf>
    <xf numFmtId="21" fontId="115" fillId="33" borderId="75" xfId="52" applyNumberFormat="1" applyFont="1" applyFill="1" applyBorder="1" applyAlignment="1">
      <alignment horizontal="center" wrapText="1"/>
      <protection/>
    </xf>
    <xf numFmtId="0" fontId="120" fillId="0" borderId="26" xfId="0" applyFont="1" applyFill="1" applyBorder="1" applyAlignment="1">
      <alignment horizontal="right" wrapText="1"/>
    </xf>
    <xf numFmtId="0" fontId="120" fillId="0" borderId="47" xfId="0" applyFont="1" applyFill="1" applyBorder="1" applyAlignment="1">
      <alignment horizontal="center" wrapText="1"/>
    </xf>
    <xf numFmtId="0" fontId="121" fillId="0" borderId="30" xfId="0" applyFont="1" applyFill="1" applyBorder="1" applyAlignment="1">
      <alignment wrapText="1"/>
    </xf>
    <xf numFmtId="21" fontId="121" fillId="4" borderId="26" xfId="0" applyNumberFormat="1" applyFont="1" applyFill="1" applyBorder="1" applyAlignment="1">
      <alignment horizontal="center" wrapText="1"/>
    </xf>
    <xf numFmtId="168" fontId="121" fillId="4" borderId="47" xfId="0" applyNumberFormat="1" applyFont="1" applyFill="1" applyBorder="1" applyAlignment="1">
      <alignment horizontal="center" wrapText="1"/>
    </xf>
    <xf numFmtId="171" fontId="121" fillId="4" borderId="27" xfId="0" applyNumberFormat="1" applyFont="1" applyFill="1" applyBorder="1" applyAlignment="1">
      <alignment horizontal="center" wrapText="1"/>
    </xf>
    <xf numFmtId="21" fontId="121" fillId="4" borderId="30" xfId="0" applyNumberFormat="1" applyFont="1" applyFill="1" applyBorder="1" applyAlignment="1">
      <alignment horizontal="center"/>
    </xf>
    <xf numFmtId="0" fontId="120" fillId="0" borderId="27" xfId="0" applyFont="1" applyFill="1" applyBorder="1" applyAlignment="1">
      <alignment wrapText="1"/>
    </xf>
    <xf numFmtId="0" fontId="120" fillId="0" borderId="27" xfId="0" applyFont="1" applyFill="1" applyBorder="1" applyAlignment="1">
      <alignment horizontal="right" wrapText="1"/>
    </xf>
    <xf numFmtId="0" fontId="120" fillId="0" borderId="48" xfId="0" applyFont="1" applyFill="1" applyBorder="1" applyAlignment="1">
      <alignment wrapText="1"/>
    </xf>
    <xf numFmtId="0" fontId="121" fillId="0" borderId="27" xfId="0" applyFont="1" applyFill="1" applyBorder="1" applyAlignment="1">
      <alignment wrapText="1"/>
    </xf>
    <xf numFmtId="0" fontId="121" fillId="0" borderId="30" xfId="0" applyFont="1" applyFill="1" applyBorder="1" applyAlignment="1">
      <alignment horizontal="left" wrapText="1"/>
    </xf>
    <xf numFmtId="21" fontId="121" fillId="0" borderId="49" xfId="52" applyNumberFormat="1" applyFont="1" applyFill="1" applyBorder="1" applyAlignment="1">
      <alignment horizontal="center" vertical="center" wrapText="1"/>
      <protection/>
    </xf>
    <xf numFmtId="1" fontId="121" fillId="0" borderId="19" xfId="0" applyNumberFormat="1" applyFont="1" applyFill="1" applyBorder="1" applyAlignment="1">
      <alignment horizontal="center" wrapText="1"/>
    </xf>
    <xf numFmtId="21" fontId="121" fillId="0" borderId="30" xfId="0" applyNumberFormat="1" applyFont="1" applyFill="1" applyBorder="1" applyAlignment="1">
      <alignment horizontal="center"/>
    </xf>
    <xf numFmtId="171" fontId="121" fillId="0" borderId="19" xfId="0" applyNumberFormat="1" applyFont="1" applyFill="1" applyBorder="1" applyAlignment="1">
      <alignment horizontal="center" wrapText="1"/>
    </xf>
    <xf numFmtId="21" fontId="121" fillId="33" borderId="49" xfId="52" applyNumberFormat="1" applyFont="1" applyFill="1" applyBorder="1" applyAlignment="1">
      <alignment horizontal="center" vertical="center" wrapText="1"/>
      <protection/>
    </xf>
    <xf numFmtId="1" fontId="121" fillId="33" borderId="19" xfId="0" applyNumberFormat="1" applyFont="1" applyFill="1" applyBorder="1" applyAlignment="1">
      <alignment horizontal="center" wrapText="1"/>
    </xf>
    <xf numFmtId="21" fontId="121" fillId="33" borderId="30" xfId="0" applyNumberFormat="1" applyFont="1" applyFill="1" applyBorder="1" applyAlignment="1">
      <alignment horizontal="center"/>
    </xf>
    <xf numFmtId="0" fontId="120" fillId="0" borderId="0" xfId="0" applyFont="1" applyFill="1" applyBorder="1" applyAlignment="1">
      <alignment/>
    </xf>
    <xf numFmtId="0" fontId="120" fillId="0" borderId="0" xfId="0" applyFont="1" applyBorder="1" applyAlignment="1">
      <alignment/>
    </xf>
    <xf numFmtId="0" fontId="120" fillId="0" borderId="19" xfId="0" applyFont="1" applyBorder="1" applyAlignment="1">
      <alignment/>
    </xf>
    <xf numFmtId="0" fontId="114" fillId="0" borderId="60" xfId="0" applyFont="1" applyFill="1" applyBorder="1" applyAlignment="1">
      <alignment horizontal="right" wrapText="1"/>
    </xf>
    <xf numFmtId="21" fontId="115" fillId="4" borderId="60" xfId="0" applyNumberFormat="1" applyFont="1" applyFill="1" applyBorder="1" applyAlignment="1">
      <alignment horizontal="center" wrapText="1"/>
    </xf>
    <xf numFmtId="168" fontId="115" fillId="4" borderId="72" xfId="0" applyNumberFormat="1" applyFont="1" applyFill="1" applyBorder="1" applyAlignment="1">
      <alignment horizontal="center" wrapText="1"/>
    </xf>
    <xf numFmtId="171" fontId="115" fillId="4" borderId="67" xfId="0" applyNumberFormat="1" applyFont="1" applyFill="1" applyBorder="1" applyAlignment="1">
      <alignment horizontal="center" wrapText="1"/>
    </xf>
    <xf numFmtId="21" fontId="115" fillId="4" borderId="69" xfId="0" applyNumberFormat="1" applyFont="1" applyFill="1" applyBorder="1" applyAlignment="1">
      <alignment horizontal="center"/>
    </xf>
    <xf numFmtId="1" fontId="115" fillId="0" borderId="0" xfId="0" applyNumberFormat="1" applyFont="1" applyFill="1" applyBorder="1" applyAlignment="1">
      <alignment horizontal="center" wrapText="1"/>
    </xf>
    <xf numFmtId="1" fontId="115" fillId="33" borderId="0" xfId="0" applyNumberFormat="1" applyFont="1" applyFill="1" applyBorder="1" applyAlignment="1">
      <alignment horizontal="center" wrapText="1"/>
    </xf>
    <xf numFmtId="0" fontId="114" fillId="0" borderId="79" xfId="0" applyFont="1" applyBorder="1" applyAlignment="1">
      <alignment/>
    </xf>
    <xf numFmtId="0" fontId="114" fillId="0" borderId="16" xfId="0" applyFont="1" applyFill="1" applyBorder="1" applyAlignment="1">
      <alignment horizontal="right" wrapText="1"/>
    </xf>
    <xf numFmtId="21" fontId="115" fillId="4" borderId="18" xfId="0" applyNumberFormat="1" applyFont="1" applyFill="1" applyBorder="1" applyAlignment="1">
      <alignment horizontal="center"/>
    </xf>
    <xf numFmtId="0" fontId="115" fillId="0" borderId="45" xfId="0" applyFont="1" applyFill="1" applyBorder="1" applyAlignment="1">
      <alignment wrapText="1"/>
    </xf>
    <xf numFmtId="1" fontId="115" fillId="0" borderId="54" xfId="0" applyNumberFormat="1" applyFont="1" applyFill="1" applyBorder="1" applyAlignment="1">
      <alignment horizontal="center" wrapText="1"/>
    </xf>
    <xf numFmtId="1" fontId="115" fillId="33" borderId="54" xfId="0" applyNumberFormat="1" applyFont="1" applyFill="1" applyBorder="1" applyAlignment="1">
      <alignment horizontal="center" wrapText="1"/>
    </xf>
    <xf numFmtId="0" fontId="121" fillId="0" borderId="17" xfId="0" applyFont="1" applyFill="1" applyBorder="1" applyAlignment="1">
      <alignment wrapText="1"/>
    </xf>
    <xf numFmtId="0" fontId="121" fillId="0" borderId="48" xfId="0" applyFont="1" applyFill="1" applyBorder="1" applyAlignment="1">
      <alignment wrapText="1"/>
    </xf>
    <xf numFmtId="21" fontId="121" fillId="0" borderId="49" xfId="52" applyNumberFormat="1" applyFont="1" applyFill="1" applyBorder="1" applyAlignment="1">
      <alignment horizontal="center" wrapText="1"/>
      <protection/>
    </xf>
    <xf numFmtId="0" fontId="120" fillId="0" borderId="54" xfId="0" applyFont="1" applyBorder="1" applyAlignment="1">
      <alignment/>
    </xf>
    <xf numFmtId="179" fontId="22" fillId="4" borderId="24" xfId="0" applyNumberFormat="1" applyFont="1" applyFill="1" applyBorder="1" applyAlignment="1">
      <alignment horizontal="center"/>
    </xf>
    <xf numFmtId="0" fontId="122" fillId="0" borderId="20" xfId="0" applyFont="1" applyFill="1" applyBorder="1" applyAlignment="1" quotePrefix="1">
      <alignment horizontal="right" wrapText="1"/>
    </xf>
    <xf numFmtId="0" fontId="122" fillId="0" borderId="21" xfId="0" applyFont="1" applyFill="1" applyBorder="1" applyAlignment="1">
      <alignment horizontal="center" wrapText="1"/>
    </xf>
    <xf numFmtId="0" fontId="122" fillId="0" borderId="21" xfId="0" applyFont="1" applyFill="1" applyBorder="1" applyAlignment="1">
      <alignment wrapText="1"/>
    </xf>
    <xf numFmtId="175" fontId="122" fillId="0" borderId="21" xfId="0" applyNumberFormat="1" applyFont="1" applyFill="1" applyBorder="1" applyAlignment="1">
      <alignment wrapText="1"/>
    </xf>
    <xf numFmtId="21" fontId="122" fillId="0" borderId="21" xfId="0" applyNumberFormat="1" applyFont="1" applyFill="1" applyBorder="1" applyAlignment="1">
      <alignment horizontal="center" wrapText="1"/>
    </xf>
    <xf numFmtId="0" fontId="122" fillId="0" borderId="22" xfId="0" applyFont="1" applyFill="1" applyBorder="1" applyAlignment="1">
      <alignment wrapText="1"/>
    </xf>
    <xf numFmtId="0" fontId="123" fillId="0" borderId="0" xfId="0" applyFont="1" applyFill="1" applyAlignment="1">
      <alignment/>
    </xf>
    <xf numFmtId="0" fontId="16" fillId="33" borderId="57" xfId="0" applyFont="1" applyFill="1" applyBorder="1" applyAlignment="1">
      <alignment horizontal="center" wrapText="1"/>
    </xf>
    <xf numFmtId="0" fontId="16" fillId="33" borderId="58" xfId="0" applyFont="1" applyFill="1" applyBorder="1" applyAlignment="1">
      <alignment horizontal="center" wrapText="1"/>
    </xf>
    <xf numFmtId="0" fontId="16" fillId="33" borderId="80" xfId="0" applyFont="1" applyFill="1" applyBorder="1" applyAlignment="1">
      <alignment horizontal="center" wrapText="1"/>
    </xf>
    <xf numFmtId="171" fontId="115" fillId="0" borderId="0" xfId="0" applyNumberFormat="1" applyFont="1" applyFill="1" applyBorder="1" applyAlignment="1">
      <alignment horizontal="center" wrapText="1"/>
    </xf>
    <xf numFmtId="0" fontId="124" fillId="0" borderId="26" xfId="0" applyFont="1" applyFill="1" applyBorder="1" applyAlignment="1">
      <alignment horizontal="right" wrapText="1"/>
    </xf>
    <xf numFmtId="0" fontId="124" fillId="32" borderId="47" xfId="0" applyFont="1" applyFill="1" applyBorder="1" applyAlignment="1">
      <alignment horizontal="center" wrapText="1"/>
    </xf>
    <xf numFmtId="0" fontId="125" fillId="32" borderId="30" xfId="0" applyFont="1" applyFill="1" applyBorder="1" applyAlignment="1">
      <alignment wrapText="1"/>
    </xf>
    <xf numFmtId="21" fontId="125" fillId="4" borderId="26" xfId="0" applyNumberFormat="1" applyFont="1" applyFill="1" applyBorder="1" applyAlignment="1">
      <alignment horizontal="center" wrapText="1"/>
    </xf>
    <xf numFmtId="168" fontId="125" fillId="4" borderId="47" xfId="0" applyNumberFormat="1" applyFont="1" applyFill="1" applyBorder="1" applyAlignment="1">
      <alignment horizontal="center" wrapText="1"/>
    </xf>
    <xf numFmtId="171" fontId="125" fillId="4" borderId="27" xfId="0" applyNumberFormat="1" applyFont="1" applyFill="1" applyBorder="1" applyAlignment="1">
      <alignment horizontal="center" wrapText="1"/>
    </xf>
    <xf numFmtId="21" fontId="125" fillId="4" borderId="30" xfId="0" applyNumberFormat="1" applyFont="1" applyFill="1" applyBorder="1" applyAlignment="1">
      <alignment horizontal="center"/>
    </xf>
    <xf numFmtId="0" fontId="124" fillId="0" borderId="27" xfId="0" applyFont="1" applyFill="1" applyBorder="1" applyAlignment="1">
      <alignment wrapText="1"/>
    </xf>
    <xf numFmtId="0" fontId="124" fillId="0" borderId="27" xfId="0" applyFont="1" applyFill="1" applyBorder="1" applyAlignment="1">
      <alignment horizontal="right" wrapText="1"/>
    </xf>
    <xf numFmtId="0" fontId="124" fillId="0" borderId="48" xfId="0" applyFont="1" applyFill="1" applyBorder="1" applyAlignment="1">
      <alignment wrapText="1"/>
    </xf>
    <xf numFmtId="0" fontId="125" fillId="0" borderId="27" xfId="0" applyFont="1" applyFill="1" applyBorder="1" applyAlignment="1">
      <alignment wrapText="1"/>
    </xf>
    <xf numFmtId="0" fontId="125" fillId="0" borderId="30" xfId="0" applyFont="1" applyFill="1" applyBorder="1" applyAlignment="1">
      <alignment horizontal="left" wrapText="1"/>
    </xf>
    <xf numFmtId="21" fontId="125" fillId="0" borderId="81" xfId="52" applyNumberFormat="1" applyFont="1" applyFill="1" applyBorder="1" applyAlignment="1">
      <alignment horizontal="center" wrapText="1"/>
      <protection/>
    </xf>
    <xf numFmtId="1" fontId="125" fillId="0" borderId="19" xfId="0" applyNumberFormat="1" applyFont="1" applyFill="1" applyBorder="1" applyAlignment="1">
      <alignment horizontal="center" wrapText="1"/>
    </xf>
    <xf numFmtId="21" fontId="125" fillId="0" borderId="30" xfId="0" applyNumberFormat="1" applyFont="1" applyFill="1" applyBorder="1" applyAlignment="1">
      <alignment horizontal="center"/>
    </xf>
    <xf numFmtId="21" fontId="125" fillId="0" borderId="81" xfId="52" applyNumberFormat="1" applyFont="1" applyFill="1" applyBorder="1" applyAlignment="1">
      <alignment horizontal="center" vertical="center" wrapText="1"/>
      <protection/>
    </xf>
    <xf numFmtId="171" fontId="125" fillId="0" borderId="19" xfId="0" applyNumberFormat="1" applyFont="1" applyFill="1" applyBorder="1" applyAlignment="1">
      <alignment horizontal="center" wrapText="1"/>
    </xf>
    <xf numFmtId="21" fontId="125" fillId="33" borderId="81" xfId="52" applyNumberFormat="1" applyFont="1" applyFill="1" applyBorder="1" applyAlignment="1">
      <alignment horizontal="center" wrapText="1"/>
      <protection/>
    </xf>
    <xf numFmtId="171" fontId="125" fillId="33" borderId="19" xfId="0" applyNumberFormat="1" applyFont="1" applyFill="1" applyBorder="1" applyAlignment="1">
      <alignment horizontal="center" wrapText="1"/>
    </xf>
    <xf numFmtId="21" fontId="125" fillId="33" borderId="30" xfId="0" applyNumberFormat="1" applyFont="1" applyFill="1" applyBorder="1" applyAlignment="1">
      <alignment horizontal="center"/>
    </xf>
    <xf numFmtId="0" fontId="124" fillId="0" borderId="0" xfId="0" applyFont="1" applyFill="1" applyBorder="1" applyAlignment="1">
      <alignment/>
    </xf>
    <xf numFmtId="0" fontId="124" fillId="0" borderId="0" xfId="0" applyFont="1" applyBorder="1" applyAlignment="1">
      <alignment/>
    </xf>
    <xf numFmtId="0" fontId="124" fillId="0" borderId="44" xfId="0" applyFont="1" applyFill="1" applyBorder="1" applyAlignment="1">
      <alignment horizontal="center" wrapText="1"/>
    </xf>
    <xf numFmtId="0" fontId="125" fillId="0" borderId="18" xfId="0" applyFont="1" applyFill="1" applyBorder="1" applyAlignment="1">
      <alignment wrapText="1"/>
    </xf>
    <xf numFmtId="0" fontId="124" fillId="0" borderId="17" xfId="0" applyFont="1" applyFill="1" applyBorder="1" applyAlignment="1">
      <alignment horizontal="right" wrapText="1"/>
    </xf>
    <xf numFmtId="0" fontId="124" fillId="0" borderId="17" xfId="0" applyFont="1" applyFill="1" applyBorder="1" applyAlignment="1">
      <alignment wrapText="1"/>
    </xf>
    <xf numFmtId="0" fontId="124" fillId="0" borderId="45" xfId="0" applyFont="1" applyFill="1" applyBorder="1" applyAlignment="1">
      <alignment wrapText="1"/>
    </xf>
    <xf numFmtId="0" fontId="125" fillId="0" borderId="17" xfId="0" applyFont="1" applyFill="1" applyBorder="1" applyAlignment="1">
      <alignment wrapText="1"/>
    </xf>
    <xf numFmtId="0" fontId="125" fillId="0" borderId="18" xfId="0" applyFont="1" applyFill="1" applyBorder="1" applyAlignment="1">
      <alignment horizontal="left" wrapText="1"/>
    </xf>
    <xf numFmtId="21" fontId="125" fillId="0" borderId="82" xfId="52" applyNumberFormat="1" applyFont="1" applyFill="1" applyBorder="1" applyAlignment="1">
      <alignment horizontal="center" wrapText="1"/>
      <protection/>
    </xf>
    <xf numFmtId="21" fontId="125" fillId="0" borderId="82" xfId="52" applyNumberFormat="1" applyFont="1" applyFill="1" applyBorder="1" applyAlignment="1">
      <alignment horizontal="center" vertical="center" wrapText="1"/>
      <protection/>
    </xf>
    <xf numFmtId="21" fontId="125" fillId="33" borderId="82" xfId="52" applyNumberFormat="1" applyFont="1" applyFill="1" applyBorder="1" applyAlignment="1">
      <alignment horizontal="center" wrapText="1"/>
      <protection/>
    </xf>
    <xf numFmtId="0" fontId="124" fillId="0" borderId="23" xfId="0" applyFont="1" applyFill="1" applyBorder="1" applyAlignment="1">
      <alignment horizontal="right" wrapText="1"/>
    </xf>
    <xf numFmtId="0" fontId="124" fillId="0" borderId="73" xfId="0" applyFont="1" applyFill="1" applyBorder="1" applyAlignment="1">
      <alignment horizontal="center" wrapText="1"/>
    </xf>
    <xf numFmtId="0" fontId="125" fillId="0" borderId="22" xfId="0" applyFont="1" applyFill="1" applyBorder="1" applyAlignment="1">
      <alignment wrapText="1"/>
    </xf>
    <xf numFmtId="21" fontId="125" fillId="4" borderId="23" xfId="0" applyNumberFormat="1" applyFont="1" applyFill="1" applyBorder="1" applyAlignment="1">
      <alignment horizontal="center" wrapText="1"/>
    </xf>
    <xf numFmtId="168" fontId="125" fillId="4" borderId="83" xfId="0" applyNumberFormat="1" applyFont="1" applyFill="1" applyBorder="1" applyAlignment="1">
      <alignment horizontal="center" wrapText="1"/>
    </xf>
    <xf numFmtId="171" fontId="125" fillId="4" borderId="24" xfId="0" applyNumberFormat="1" applyFont="1" applyFill="1" applyBorder="1" applyAlignment="1">
      <alignment horizontal="center" wrapText="1"/>
    </xf>
    <xf numFmtId="21" fontId="125" fillId="4" borderId="25" xfId="0" applyNumberFormat="1" applyFont="1" applyFill="1" applyBorder="1" applyAlignment="1">
      <alignment horizontal="center"/>
    </xf>
    <xf numFmtId="0" fontId="124" fillId="0" borderId="24" xfId="0" applyFont="1" applyFill="1" applyBorder="1" applyAlignment="1">
      <alignment wrapText="1"/>
    </xf>
    <xf numFmtId="0" fontId="124" fillId="0" borderId="21" xfId="0" applyFont="1" applyFill="1" applyBorder="1" applyAlignment="1">
      <alignment horizontal="right" wrapText="1"/>
    </xf>
    <xf numFmtId="0" fontId="124" fillId="0" borderId="21" xfId="0" applyFont="1" applyFill="1" applyBorder="1" applyAlignment="1">
      <alignment wrapText="1"/>
    </xf>
    <xf numFmtId="0" fontId="124" fillId="0" borderId="74" xfId="0" applyFont="1" applyFill="1" applyBorder="1" applyAlignment="1">
      <alignment wrapText="1"/>
    </xf>
    <xf numFmtId="0" fontId="125" fillId="0" borderId="21" xfId="0" applyFont="1" applyFill="1" applyBorder="1" applyAlignment="1">
      <alignment wrapText="1"/>
    </xf>
    <xf numFmtId="0" fontId="125" fillId="0" borderId="22" xfId="0" applyFont="1" applyFill="1" applyBorder="1" applyAlignment="1">
      <alignment horizontal="left" wrapText="1"/>
    </xf>
    <xf numFmtId="21" fontId="125" fillId="0" borderId="84" xfId="52" applyNumberFormat="1" applyFont="1" applyFill="1" applyBorder="1" applyAlignment="1">
      <alignment horizontal="center" vertical="center" wrapText="1"/>
      <protection/>
    </xf>
    <xf numFmtId="1" fontId="125" fillId="0" borderId="35" xfId="0" applyNumberFormat="1" applyFont="1" applyFill="1" applyBorder="1" applyAlignment="1">
      <alignment horizontal="center" wrapText="1"/>
    </xf>
    <xf numFmtId="21" fontId="125" fillId="0" borderId="25" xfId="0" applyNumberFormat="1" applyFont="1" applyFill="1" applyBorder="1" applyAlignment="1">
      <alignment horizontal="center"/>
    </xf>
    <xf numFmtId="21" fontId="125" fillId="0" borderId="84" xfId="52" applyNumberFormat="1" applyFont="1" applyFill="1" applyBorder="1" applyAlignment="1">
      <alignment horizontal="center" wrapText="1"/>
      <protection/>
    </xf>
    <xf numFmtId="171" fontId="125" fillId="0" borderId="35" xfId="0" applyNumberFormat="1" applyFont="1" applyFill="1" applyBorder="1" applyAlignment="1">
      <alignment horizontal="center" wrapText="1"/>
    </xf>
    <xf numFmtId="21" fontId="125" fillId="33" borderId="84" xfId="52" applyNumberFormat="1" applyFont="1" applyFill="1" applyBorder="1" applyAlignment="1">
      <alignment horizontal="center" wrapText="1"/>
      <protection/>
    </xf>
    <xf numFmtId="171" fontId="125" fillId="33" borderId="35" xfId="0" applyNumberFormat="1" applyFont="1" applyFill="1" applyBorder="1" applyAlignment="1">
      <alignment horizontal="center" wrapText="1"/>
    </xf>
    <xf numFmtId="21" fontId="125" fillId="33" borderId="25" xfId="0" applyNumberFormat="1" applyFont="1" applyFill="1" applyBorder="1" applyAlignment="1">
      <alignment horizontal="center"/>
    </xf>
    <xf numFmtId="0" fontId="124" fillId="0" borderId="35" xfId="0" applyFont="1" applyFill="1" applyBorder="1" applyAlignment="1">
      <alignment/>
    </xf>
    <xf numFmtId="0" fontId="124" fillId="0" borderId="35" xfId="0" applyFont="1" applyBorder="1" applyAlignment="1">
      <alignment/>
    </xf>
    <xf numFmtId="0" fontId="114" fillId="0" borderId="72" xfId="0" applyFont="1" applyFill="1" applyBorder="1" applyAlignment="1">
      <alignment horizontal="center" wrapText="1"/>
    </xf>
    <xf numFmtId="0" fontId="115" fillId="0" borderId="69" xfId="0" applyFont="1" applyFill="1" applyBorder="1" applyAlignment="1">
      <alignment wrapText="1"/>
    </xf>
    <xf numFmtId="0" fontId="114" fillId="0" borderId="67" xfId="0" applyFont="1" applyFill="1" applyBorder="1" applyAlignment="1">
      <alignment horizontal="right" wrapText="1"/>
    </xf>
    <xf numFmtId="0" fontId="114" fillId="0" borderId="85" xfId="0" applyFont="1" applyFill="1" applyBorder="1" applyAlignment="1">
      <alignment wrapText="1"/>
    </xf>
    <xf numFmtId="0" fontId="115" fillId="0" borderId="67" xfId="0" applyFont="1" applyFill="1" applyBorder="1" applyAlignment="1">
      <alignment wrapText="1"/>
    </xf>
    <xf numFmtId="0" fontId="115" fillId="0" borderId="69" xfId="0" applyFont="1" applyFill="1" applyBorder="1" applyAlignment="1">
      <alignment horizontal="left" wrapText="1"/>
    </xf>
    <xf numFmtId="21" fontId="115" fillId="0" borderId="86" xfId="52" applyNumberFormat="1" applyFont="1" applyFill="1" applyBorder="1" applyAlignment="1">
      <alignment horizontal="center" vertical="center" wrapText="1"/>
      <protection/>
    </xf>
    <xf numFmtId="21" fontId="115" fillId="0" borderId="86" xfId="52" applyNumberFormat="1" applyFont="1" applyFill="1" applyBorder="1" applyAlignment="1">
      <alignment horizontal="center" wrapText="1"/>
      <protection/>
    </xf>
    <xf numFmtId="21" fontId="115" fillId="33" borderId="86" xfId="52" applyNumberFormat="1" applyFont="1" applyFill="1" applyBorder="1" applyAlignment="1">
      <alignment horizontal="center" wrapText="1"/>
      <protection/>
    </xf>
    <xf numFmtId="0" fontId="115" fillId="0" borderId="85" xfId="0" applyFont="1" applyFill="1" applyBorder="1" applyAlignment="1">
      <alignment wrapText="1"/>
    </xf>
    <xf numFmtId="21" fontId="115" fillId="33" borderId="86" xfId="52" applyNumberFormat="1" applyFont="1" applyFill="1" applyBorder="1" applyAlignment="1">
      <alignment horizontal="center" vertical="center" wrapText="1"/>
      <protection/>
    </xf>
    <xf numFmtId="0" fontId="114" fillId="0" borderId="87" xfId="0" applyFont="1" applyFill="1" applyBorder="1" applyAlignment="1">
      <alignment horizontal="right" wrapText="1"/>
    </xf>
    <xf numFmtId="0" fontId="114" fillId="0" borderId="88" xfId="0" applyFont="1" applyFill="1" applyBorder="1" applyAlignment="1">
      <alignment horizontal="center" wrapText="1"/>
    </xf>
    <xf numFmtId="0" fontId="115" fillId="0" borderId="89" xfId="0" applyFont="1" applyFill="1" applyBorder="1" applyAlignment="1">
      <alignment wrapText="1"/>
    </xf>
    <xf numFmtId="21" fontId="115" fillId="4" borderId="87" xfId="0" applyNumberFormat="1" applyFont="1" applyFill="1" applyBorder="1" applyAlignment="1">
      <alignment horizontal="center" wrapText="1"/>
    </xf>
    <xf numFmtId="168" fontId="115" fillId="4" borderId="88" xfId="0" applyNumberFormat="1" applyFont="1" applyFill="1" applyBorder="1" applyAlignment="1">
      <alignment horizontal="center" wrapText="1"/>
    </xf>
    <xf numFmtId="171" fontId="115" fillId="4" borderId="90" xfId="0" applyNumberFormat="1" applyFont="1" applyFill="1" applyBorder="1" applyAlignment="1">
      <alignment horizontal="center" wrapText="1"/>
    </xf>
    <xf numFmtId="21" fontId="115" fillId="4" borderId="89" xfId="0" applyNumberFormat="1" applyFont="1" applyFill="1" applyBorder="1" applyAlignment="1">
      <alignment horizontal="center"/>
    </xf>
    <xf numFmtId="0" fontId="114" fillId="0" borderId="90" xfId="0" applyFont="1" applyFill="1" applyBorder="1" applyAlignment="1">
      <alignment wrapText="1"/>
    </xf>
    <xf numFmtId="0" fontId="114" fillId="0" borderId="90" xfId="0" applyFont="1" applyFill="1" applyBorder="1" applyAlignment="1">
      <alignment horizontal="right" wrapText="1"/>
    </xf>
    <xf numFmtId="0" fontId="114" fillId="0" borderId="91" xfId="0" applyFont="1" applyFill="1" applyBorder="1" applyAlignment="1">
      <alignment wrapText="1"/>
    </xf>
    <xf numFmtId="0" fontId="115" fillId="0" borderId="91" xfId="0" applyFont="1" applyFill="1" applyBorder="1" applyAlignment="1">
      <alignment wrapText="1"/>
    </xf>
    <xf numFmtId="0" fontId="115" fillId="0" borderId="89" xfId="0" applyFont="1" applyFill="1" applyBorder="1" applyAlignment="1">
      <alignment horizontal="left" wrapText="1"/>
    </xf>
    <xf numFmtId="21" fontId="115" fillId="0" borderId="92" xfId="52" applyNumberFormat="1" applyFont="1" applyFill="1" applyBorder="1" applyAlignment="1">
      <alignment horizontal="center" vertical="center" wrapText="1"/>
      <protection/>
    </xf>
    <xf numFmtId="1" fontId="115" fillId="0" borderId="93" xfId="0" applyNumberFormat="1" applyFont="1" applyFill="1" applyBorder="1" applyAlignment="1">
      <alignment horizontal="center" wrapText="1"/>
    </xf>
    <xf numFmtId="21" fontId="115" fillId="0" borderId="89" xfId="0" applyNumberFormat="1" applyFont="1" applyFill="1" applyBorder="1" applyAlignment="1">
      <alignment horizontal="center"/>
    </xf>
    <xf numFmtId="21" fontId="115" fillId="33" borderId="92" xfId="52" applyNumberFormat="1" applyFont="1" applyFill="1" applyBorder="1" applyAlignment="1">
      <alignment horizontal="center" vertical="center" wrapText="1"/>
      <protection/>
    </xf>
    <xf numFmtId="1" fontId="115" fillId="33" borderId="93" xfId="0" applyNumberFormat="1" applyFont="1" applyFill="1" applyBorder="1" applyAlignment="1">
      <alignment horizontal="center" wrapText="1"/>
    </xf>
    <xf numFmtId="21" fontId="115" fillId="33" borderId="89" xfId="0" applyNumberFormat="1" applyFont="1" applyFill="1" applyBorder="1" applyAlignment="1">
      <alignment horizontal="center"/>
    </xf>
    <xf numFmtId="0" fontId="114" fillId="0" borderId="93" xfId="0" applyFont="1" applyFill="1" applyBorder="1" applyAlignment="1">
      <alignment/>
    </xf>
    <xf numFmtId="0" fontId="114" fillId="0" borderId="93" xfId="0" applyFont="1" applyBorder="1" applyAlignment="1">
      <alignment/>
    </xf>
    <xf numFmtId="0" fontId="116" fillId="0" borderId="72" xfId="0" applyFont="1" applyFill="1" applyBorder="1" applyAlignment="1">
      <alignment horizontal="center" wrapText="1"/>
    </xf>
    <xf numFmtId="0" fontId="117" fillId="0" borderId="69" xfId="0" applyFont="1" applyFill="1" applyBorder="1" applyAlignment="1">
      <alignment wrapText="1"/>
    </xf>
    <xf numFmtId="175" fontId="117" fillId="4" borderId="67" xfId="0" applyNumberFormat="1" applyFont="1" applyFill="1" applyBorder="1" applyAlignment="1">
      <alignment horizontal="center" wrapText="1"/>
    </xf>
    <xf numFmtId="0" fontId="116" fillId="0" borderId="67" xfId="0" applyFont="1" applyFill="1" applyBorder="1" applyAlignment="1">
      <alignment horizontal="right" wrapText="1"/>
    </xf>
    <xf numFmtId="0" fontId="116" fillId="0" borderId="85" xfId="0" applyFont="1" applyFill="1" applyBorder="1" applyAlignment="1">
      <alignment wrapText="1"/>
    </xf>
    <xf numFmtId="0" fontId="117" fillId="0" borderId="85" xfId="0" applyFont="1" applyFill="1" applyBorder="1" applyAlignment="1">
      <alignment wrapText="1"/>
    </xf>
    <xf numFmtId="0" fontId="117" fillId="0" borderId="69" xfId="0" applyFont="1" applyFill="1" applyBorder="1" applyAlignment="1">
      <alignment horizontal="left" wrapText="1"/>
    </xf>
    <xf numFmtId="21" fontId="117" fillId="0" borderId="86" xfId="52" applyNumberFormat="1" applyFont="1" applyFill="1" applyBorder="1" applyAlignment="1">
      <alignment horizontal="center" vertical="center" wrapText="1"/>
      <protection/>
    </xf>
    <xf numFmtId="175" fontId="117" fillId="0" borderId="0" xfId="0" applyNumberFormat="1" applyFont="1" applyFill="1" applyBorder="1" applyAlignment="1">
      <alignment horizontal="center" wrapText="1"/>
    </xf>
    <xf numFmtId="21" fontId="117" fillId="33" borderId="86" xfId="52" applyNumberFormat="1" applyFont="1" applyFill="1" applyBorder="1" applyAlignment="1">
      <alignment horizontal="center" vertical="center" wrapText="1"/>
      <protection/>
    </xf>
    <xf numFmtId="0" fontId="116" fillId="0" borderId="20" xfId="0" applyFont="1" applyFill="1" applyBorder="1" applyAlignment="1">
      <alignment horizontal="right" wrapText="1"/>
    </xf>
    <xf numFmtId="0" fontId="116" fillId="0" borderId="73" xfId="0" applyFont="1" applyFill="1" applyBorder="1" applyAlignment="1">
      <alignment horizontal="center" wrapText="1"/>
    </xf>
    <xf numFmtId="0" fontId="117" fillId="0" borderId="22" xfId="0" applyFont="1" applyFill="1" applyBorder="1" applyAlignment="1">
      <alignment wrapText="1"/>
    </xf>
    <xf numFmtId="21" fontId="117" fillId="4" borderId="20" xfId="0" applyNumberFormat="1" applyFont="1" applyFill="1" applyBorder="1" applyAlignment="1">
      <alignment horizontal="center" wrapText="1"/>
    </xf>
    <xf numFmtId="168" fontId="117" fillId="4" borderId="73" xfId="0" applyNumberFormat="1" applyFont="1" applyFill="1" applyBorder="1" applyAlignment="1">
      <alignment horizontal="center" wrapText="1"/>
    </xf>
    <xf numFmtId="175" fontId="117" fillId="4" borderId="21" xfId="0" applyNumberFormat="1" applyFont="1" applyFill="1" applyBorder="1" applyAlignment="1">
      <alignment horizontal="center" wrapText="1"/>
    </xf>
    <xf numFmtId="21" fontId="117" fillId="4" borderId="22" xfId="0" applyNumberFormat="1" applyFont="1" applyFill="1" applyBorder="1" applyAlignment="1">
      <alignment horizontal="center"/>
    </xf>
    <xf numFmtId="0" fontId="116" fillId="0" borderId="21" xfId="0" applyFont="1" applyFill="1" applyBorder="1" applyAlignment="1">
      <alignment wrapText="1"/>
    </xf>
    <xf numFmtId="0" fontId="116" fillId="0" borderId="21" xfId="0" applyFont="1" applyFill="1" applyBorder="1" applyAlignment="1">
      <alignment horizontal="right" wrapText="1"/>
    </xf>
    <xf numFmtId="0" fontId="116" fillId="0" borderId="74" xfId="0" applyFont="1" applyFill="1" applyBorder="1" applyAlignment="1">
      <alignment wrapText="1"/>
    </xf>
    <xf numFmtId="0" fontId="117" fillId="0" borderId="74" xfId="0" applyFont="1" applyFill="1" applyBorder="1" applyAlignment="1">
      <alignment wrapText="1"/>
    </xf>
    <xf numFmtId="0" fontId="117" fillId="0" borderId="22" xfId="0" applyFont="1" applyFill="1" applyBorder="1" applyAlignment="1">
      <alignment horizontal="left" wrapText="1"/>
    </xf>
    <xf numFmtId="21" fontId="117" fillId="0" borderId="75" xfId="52" applyNumberFormat="1" applyFont="1" applyFill="1" applyBorder="1" applyAlignment="1">
      <alignment horizontal="center" vertical="center" wrapText="1"/>
      <protection/>
    </xf>
    <xf numFmtId="1" fontId="117" fillId="0" borderId="58" xfId="0" applyNumberFormat="1" applyFont="1" applyFill="1" applyBorder="1" applyAlignment="1">
      <alignment horizontal="center" wrapText="1"/>
    </xf>
    <xf numFmtId="21" fontId="117" fillId="0" borderId="22" xfId="0" applyNumberFormat="1" applyFont="1" applyFill="1" applyBorder="1" applyAlignment="1">
      <alignment horizontal="center"/>
    </xf>
    <xf numFmtId="175" fontId="117" fillId="0" borderId="58" xfId="0" applyNumberFormat="1" applyFont="1" applyFill="1" applyBorder="1" applyAlignment="1">
      <alignment horizontal="center" wrapText="1"/>
    </xf>
    <xf numFmtId="21" fontId="117" fillId="0" borderId="75" xfId="52" applyNumberFormat="1" applyFont="1" applyFill="1" applyBorder="1" applyAlignment="1">
      <alignment horizontal="center" wrapText="1"/>
      <protection/>
    </xf>
    <xf numFmtId="21" fontId="117" fillId="33" borderId="75" xfId="52" applyNumberFormat="1" applyFont="1" applyFill="1" applyBorder="1" applyAlignment="1">
      <alignment horizontal="center" wrapText="1"/>
      <protection/>
    </xf>
    <xf numFmtId="1" fontId="117" fillId="33" borderId="58" xfId="0" applyNumberFormat="1" applyFont="1" applyFill="1" applyBorder="1" applyAlignment="1">
      <alignment horizontal="center" wrapText="1"/>
    </xf>
    <xf numFmtId="21" fontId="117" fillId="33" borderId="22" xfId="0" applyNumberFormat="1" applyFont="1" applyFill="1" applyBorder="1" applyAlignment="1">
      <alignment horizontal="center"/>
    </xf>
    <xf numFmtId="0" fontId="116" fillId="0" borderId="58" xfId="0" applyFont="1" applyFill="1" applyBorder="1" applyAlignment="1">
      <alignment/>
    </xf>
    <xf numFmtId="0" fontId="116" fillId="0" borderId="58" xfId="0" applyFont="1" applyBorder="1" applyAlignment="1">
      <alignment/>
    </xf>
    <xf numFmtId="0" fontId="126" fillId="0" borderId="26" xfId="0" applyFont="1" applyFill="1" applyBorder="1" applyAlignment="1">
      <alignment horizontal="right" wrapText="1"/>
    </xf>
    <xf numFmtId="0" fontId="126" fillId="0" borderId="47" xfId="0" applyFont="1" applyFill="1" applyBorder="1" applyAlignment="1">
      <alignment horizontal="center" wrapText="1"/>
    </xf>
    <xf numFmtId="0" fontId="127" fillId="0" borderId="30" xfId="0" applyFont="1" applyFill="1" applyBorder="1" applyAlignment="1">
      <alignment wrapText="1"/>
    </xf>
    <xf numFmtId="21" fontId="127" fillId="4" borderId="26" xfId="0" applyNumberFormat="1" applyFont="1" applyFill="1" applyBorder="1" applyAlignment="1">
      <alignment horizontal="center" wrapText="1"/>
    </xf>
    <xf numFmtId="168" fontId="127" fillId="4" borderId="47" xfId="0" applyNumberFormat="1" applyFont="1" applyFill="1" applyBorder="1" applyAlignment="1">
      <alignment horizontal="center" wrapText="1"/>
    </xf>
    <xf numFmtId="175" fontId="127" fillId="4" borderId="27" xfId="0" applyNumberFormat="1" applyFont="1" applyFill="1" applyBorder="1" applyAlignment="1">
      <alignment horizontal="center" wrapText="1"/>
    </xf>
    <xf numFmtId="21" fontId="127" fillId="4" borderId="30" xfId="0" applyNumberFormat="1" applyFont="1" applyFill="1" applyBorder="1" applyAlignment="1">
      <alignment horizontal="center"/>
    </xf>
    <xf numFmtId="0" fontId="126" fillId="0" borderId="27" xfId="0" applyFont="1" applyFill="1" applyBorder="1" applyAlignment="1">
      <alignment wrapText="1"/>
    </xf>
    <xf numFmtId="0" fontId="126" fillId="0" borderId="27" xfId="0" applyFont="1" applyFill="1" applyBorder="1" applyAlignment="1">
      <alignment horizontal="right" wrapText="1"/>
    </xf>
    <xf numFmtId="0" fontId="126" fillId="0" borderId="48" xfId="0" applyFont="1" applyFill="1" applyBorder="1" applyAlignment="1">
      <alignment wrapText="1"/>
    </xf>
    <xf numFmtId="0" fontId="127" fillId="0" borderId="48" xfId="0" applyFont="1" applyFill="1" applyBorder="1" applyAlignment="1">
      <alignment wrapText="1"/>
    </xf>
    <xf numFmtId="0" fontId="127" fillId="0" borderId="30" xfId="0" applyFont="1" applyFill="1" applyBorder="1" applyAlignment="1">
      <alignment horizontal="left" wrapText="1"/>
    </xf>
    <xf numFmtId="21" fontId="127" fillId="0" borderId="49" xfId="52" applyNumberFormat="1" applyFont="1" applyFill="1" applyBorder="1" applyAlignment="1">
      <alignment horizontal="center" vertical="center" wrapText="1"/>
      <protection/>
    </xf>
    <xf numFmtId="1" fontId="127" fillId="0" borderId="19" xfId="0" applyNumberFormat="1" applyFont="1" applyFill="1" applyBorder="1" applyAlignment="1">
      <alignment horizontal="center" wrapText="1"/>
    </xf>
    <xf numFmtId="21" fontId="127" fillId="0" borderId="30" xfId="0" applyNumberFormat="1" applyFont="1" applyFill="1" applyBorder="1" applyAlignment="1">
      <alignment horizontal="center"/>
    </xf>
    <xf numFmtId="21" fontId="127" fillId="0" borderId="49" xfId="52" applyNumberFormat="1" applyFont="1" applyFill="1" applyBorder="1" applyAlignment="1">
      <alignment horizontal="center" wrapText="1"/>
      <protection/>
    </xf>
    <xf numFmtId="175" fontId="127" fillId="0" borderId="19" xfId="0" applyNumberFormat="1" applyFont="1" applyFill="1" applyBorder="1" applyAlignment="1">
      <alignment horizontal="center" wrapText="1"/>
    </xf>
    <xf numFmtId="21" fontId="127" fillId="33" borderId="49" xfId="52" applyNumberFormat="1" applyFont="1" applyFill="1" applyBorder="1" applyAlignment="1">
      <alignment horizontal="center" vertical="center" wrapText="1"/>
      <protection/>
    </xf>
    <xf numFmtId="175" fontId="127" fillId="33" borderId="19" xfId="0" applyNumberFormat="1" applyFont="1" applyFill="1" applyBorder="1" applyAlignment="1">
      <alignment horizontal="center" wrapText="1"/>
    </xf>
    <xf numFmtId="21" fontId="127" fillId="33" borderId="30" xfId="0" applyNumberFormat="1" applyFont="1" applyFill="1" applyBorder="1" applyAlignment="1">
      <alignment horizontal="center"/>
    </xf>
    <xf numFmtId="0" fontId="128" fillId="0" borderId="0" xfId="0" applyFont="1" applyFill="1" applyBorder="1" applyAlignment="1">
      <alignment/>
    </xf>
    <xf numFmtId="0" fontId="128" fillId="0" borderId="0" xfId="0" applyFont="1" applyBorder="1" applyAlignment="1">
      <alignment/>
    </xf>
    <xf numFmtId="0" fontId="128" fillId="0" borderId="19" xfId="0" applyFont="1" applyBorder="1" applyAlignment="1">
      <alignment/>
    </xf>
    <xf numFmtId="0" fontId="128" fillId="0" borderId="23" xfId="0" applyFont="1" applyFill="1" applyBorder="1" applyAlignment="1">
      <alignment horizontal="right" wrapText="1"/>
    </xf>
    <xf numFmtId="0" fontId="128" fillId="32" borderId="83" xfId="0" applyFont="1" applyFill="1" applyBorder="1" applyAlignment="1">
      <alignment horizontal="center" wrapText="1"/>
    </xf>
    <xf numFmtId="0" fontId="129" fillId="32" borderId="25" xfId="0" applyFont="1" applyFill="1" applyBorder="1" applyAlignment="1">
      <alignment wrapText="1"/>
    </xf>
    <xf numFmtId="21" fontId="129" fillId="4" borderId="23" xfId="0" applyNumberFormat="1" applyFont="1" applyFill="1" applyBorder="1" applyAlignment="1">
      <alignment horizontal="center" wrapText="1"/>
    </xf>
    <xf numFmtId="168" fontId="129" fillId="4" borderId="83" xfId="0" applyNumberFormat="1" applyFont="1" applyFill="1" applyBorder="1" applyAlignment="1">
      <alignment horizontal="center" wrapText="1"/>
    </xf>
    <xf numFmtId="175" fontId="129" fillId="4" borderId="24" xfId="0" applyNumberFormat="1" applyFont="1" applyFill="1" applyBorder="1" applyAlignment="1">
      <alignment horizontal="center" wrapText="1"/>
    </xf>
    <xf numFmtId="21" fontId="129" fillId="4" borderId="25" xfId="0" applyNumberFormat="1" applyFont="1" applyFill="1" applyBorder="1" applyAlignment="1">
      <alignment horizontal="center"/>
    </xf>
    <xf numFmtId="0" fontId="128" fillId="0" borderId="24" xfId="0" applyFont="1" applyFill="1" applyBorder="1" applyAlignment="1">
      <alignment wrapText="1"/>
    </xf>
    <xf numFmtId="0" fontId="128" fillId="0" borderId="24" xfId="0" applyFont="1" applyFill="1" applyBorder="1" applyAlignment="1">
      <alignment horizontal="right" wrapText="1"/>
    </xf>
    <xf numFmtId="0" fontId="128" fillId="0" borderId="42" xfId="0" applyFont="1" applyFill="1" applyBorder="1" applyAlignment="1">
      <alignment wrapText="1"/>
    </xf>
    <xf numFmtId="0" fontId="129" fillId="0" borderId="42" xfId="0" applyFont="1" applyFill="1" applyBorder="1" applyAlignment="1">
      <alignment wrapText="1"/>
    </xf>
    <xf numFmtId="0" fontId="129" fillId="0" borderId="25" xfId="0" applyFont="1" applyFill="1" applyBorder="1" applyAlignment="1">
      <alignment horizontal="left" wrapText="1"/>
    </xf>
    <xf numFmtId="21" fontId="129" fillId="0" borderId="94" xfId="52" applyNumberFormat="1" applyFont="1" applyFill="1" applyBorder="1" applyAlignment="1">
      <alignment horizontal="center" wrapText="1"/>
      <protection/>
    </xf>
    <xf numFmtId="1" fontId="129" fillId="0" borderId="35" xfId="0" applyNumberFormat="1" applyFont="1" applyFill="1" applyBorder="1" applyAlignment="1">
      <alignment horizontal="center" wrapText="1"/>
    </xf>
    <xf numFmtId="21" fontId="129" fillId="0" borderId="25" xfId="0" applyNumberFormat="1" applyFont="1" applyFill="1" applyBorder="1" applyAlignment="1">
      <alignment horizontal="center"/>
    </xf>
    <xf numFmtId="21" fontId="129" fillId="0" borderId="94" xfId="52" applyNumberFormat="1" applyFont="1" applyFill="1" applyBorder="1" applyAlignment="1">
      <alignment horizontal="center" vertical="center" wrapText="1"/>
      <protection/>
    </xf>
    <xf numFmtId="175" fontId="129" fillId="0" borderId="35" xfId="0" applyNumberFormat="1" applyFont="1" applyFill="1" applyBorder="1" applyAlignment="1">
      <alignment horizontal="center" wrapText="1"/>
    </xf>
    <xf numFmtId="21" fontId="129" fillId="33" borderId="94" xfId="52" applyNumberFormat="1" applyFont="1" applyFill="1" applyBorder="1" applyAlignment="1">
      <alignment horizontal="center" vertical="center" wrapText="1"/>
      <protection/>
    </xf>
    <xf numFmtId="175" fontId="129" fillId="33" borderId="35" xfId="0" applyNumberFormat="1" applyFont="1" applyFill="1" applyBorder="1" applyAlignment="1">
      <alignment horizontal="center" wrapText="1"/>
    </xf>
    <xf numFmtId="21" fontId="129" fillId="33" borderId="25" xfId="0" applyNumberFormat="1" applyFont="1" applyFill="1" applyBorder="1" applyAlignment="1">
      <alignment horizontal="center"/>
    </xf>
    <xf numFmtId="0" fontId="128" fillId="0" borderId="35" xfId="0" applyFont="1" applyFill="1" applyBorder="1" applyAlignment="1">
      <alignment/>
    </xf>
    <xf numFmtId="21" fontId="128" fillId="0" borderId="35" xfId="0" applyNumberFormat="1" applyFont="1" applyFill="1" applyBorder="1" applyAlignment="1">
      <alignment/>
    </xf>
    <xf numFmtId="0" fontId="128" fillId="0" borderId="35" xfId="0" applyFont="1" applyBorder="1" applyAlignment="1">
      <alignment/>
    </xf>
    <xf numFmtId="0" fontId="128" fillId="0" borderId="58" xfId="0" applyFont="1" applyBorder="1" applyAlignment="1">
      <alignment/>
    </xf>
    <xf numFmtId="46" fontId="22" fillId="4" borderId="26" xfId="0" applyNumberFormat="1" applyFont="1" applyFill="1" applyBorder="1" applyAlignment="1">
      <alignment horizontal="center"/>
    </xf>
    <xf numFmtId="168" fontId="22" fillId="4" borderId="27" xfId="0" applyNumberFormat="1" applyFont="1" applyFill="1" applyBorder="1" applyAlignment="1">
      <alignment horizontal="center"/>
    </xf>
    <xf numFmtId="4" fontId="22" fillId="4" borderId="27" xfId="0" applyNumberFormat="1" applyFont="1" applyFill="1" applyBorder="1" applyAlignment="1">
      <alignment horizontal="center"/>
    </xf>
    <xf numFmtId="21" fontId="22" fillId="4" borderId="3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right" wrapText="1"/>
    </xf>
    <xf numFmtId="4" fontId="22" fillId="4" borderId="28" xfId="0" applyNumberFormat="1" applyFont="1" applyFill="1" applyBorder="1" applyAlignment="1">
      <alignment horizontal="center"/>
    </xf>
    <xf numFmtId="180" fontId="22" fillId="4" borderId="24" xfId="0" applyNumberFormat="1" applyFont="1" applyFill="1" applyBorder="1" applyAlignment="1">
      <alignment horizontal="center"/>
    </xf>
    <xf numFmtId="4" fontId="17" fillId="0" borderId="0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right" wrapText="1"/>
    </xf>
    <xf numFmtId="0" fontId="21" fillId="0" borderId="0" xfId="0" applyFont="1" applyFill="1" applyBorder="1" applyAlignment="1">
      <alignment wrapText="1"/>
    </xf>
    <xf numFmtId="0" fontId="17" fillId="0" borderId="0" xfId="0" applyFont="1" applyAlignment="1">
      <alignment horizontal="left" wrapText="1"/>
    </xf>
    <xf numFmtId="0" fontId="17" fillId="0" borderId="0" xfId="0" applyFont="1" applyAlignment="1">
      <alignment horizontal="center" wrapText="1"/>
    </xf>
    <xf numFmtId="0" fontId="20" fillId="0" borderId="0" xfId="0" applyFont="1" applyFill="1" applyBorder="1" applyAlignment="1">
      <alignment horizontal="left" wrapText="1"/>
    </xf>
    <xf numFmtId="0" fontId="27" fillId="0" borderId="0" xfId="0" applyFont="1" applyFill="1" applyBorder="1" applyAlignment="1">
      <alignment horizontal="left" wrapText="1"/>
    </xf>
    <xf numFmtId="0" fontId="30" fillId="0" borderId="0" xfId="0" applyFont="1" applyAlignment="1">
      <alignment wrapText="1"/>
    </xf>
    <xf numFmtId="0" fontId="120" fillId="0" borderId="60" xfId="0" applyFont="1" applyFill="1" applyBorder="1" applyAlignment="1">
      <alignment horizontal="right" wrapText="1"/>
    </xf>
    <xf numFmtId="0" fontId="120" fillId="0" borderId="66" xfId="0" applyFont="1" applyFill="1" applyBorder="1" applyAlignment="1">
      <alignment horizontal="center" wrapText="1"/>
    </xf>
    <xf numFmtId="0" fontId="121" fillId="0" borderId="29" xfId="0" applyFont="1" applyFill="1" applyBorder="1" applyAlignment="1">
      <alignment wrapText="1"/>
    </xf>
    <xf numFmtId="21" fontId="121" fillId="4" borderId="60" xfId="0" applyNumberFormat="1" applyFont="1" applyFill="1" applyBorder="1" applyAlignment="1">
      <alignment horizontal="center" wrapText="1"/>
    </xf>
    <xf numFmtId="168" fontId="121" fillId="4" borderId="72" xfId="0" applyNumberFormat="1" applyFont="1" applyFill="1" applyBorder="1" applyAlignment="1">
      <alignment horizontal="center" wrapText="1"/>
    </xf>
    <xf numFmtId="171" fontId="121" fillId="4" borderId="67" xfId="0" applyNumberFormat="1" applyFont="1" applyFill="1" applyBorder="1" applyAlignment="1">
      <alignment horizontal="center" wrapText="1"/>
    </xf>
    <xf numFmtId="21" fontId="121" fillId="4" borderId="69" xfId="0" applyNumberFormat="1" applyFont="1" applyFill="1" applyBorder="1" applyAlignment="1">
      <alignment horizontal="center"/>
    </xf>
    <xf numFmtId="0" fontId="120" fillId="0" borderId="67" xfId="0" applyFont="1" applyFill="1" applyBorder="1" applyAlignment="1">
      <alignment wrapText="1"/>
    </xf>
    <xf numFmtId="0" fontId="120" fillId="0" borderId="28" xfId="0" applyFont="1" applyFill="1" applyBorder="1" applyAlignment="1">
      <alignment horizontal="right" wrapText="1"/>
    </xf>
    <xf numFmtId="0" fontId="120" fillId="0" borderId="28" xfId="0" applyFont="1" applyFill="1" applyBorder="1" applyAlignment="1">
      <alignment wrapText="1"/>
    </xf>
    <xf numFmtId="0" fontId="120" fillId="0" borderId="68" xfId="0" applyFont="1" applyFill="1" applyBorder="1" applyAlignment="1">
      <alignment wrapText="1"/>
    </xf>
    <xf numFmtId="0" fontId="121" fillId="0" borderId="28" xfId="0" applyFont="1" applyFill="1" applyBorder="1" applyAlignment="1">
      <alignment wrapText="1"/>
    </xf>
    <xf numFmtId="0" fontId="121" fillId="0" borderId="29" xfId="0" applyFont="1" applyFill="1" applyBorder="1" applyAlignment="1">
      <alignment horizontal="left" wrapText="1"/>
    </xf>
    <xf numFmtId="21" fontId="121" fillId="0" borderId="95" xfId="52" applyNumberFormat="1" applyFont="1" applyFill="1" applyBorder="1" applyAlignment="1">
      <alignment horizontal="center" vertical="center" wrapText="1"/>
      <protection/>
    </xf>
    <xf numFmtId="1" fontId="121" fillId="0" borderId="0" xfId="0" applyNumberFormat="1" applyFont="1" applyFill="1" applyBorder="1" applyAlignment="1">
      <alignment horizontal="center" wrapText="1"/>
    </xf>
    <xf numFmtId="21" fontId="121" fillId="0" borderId="69" xfId="0" applyNumberFormat="1" applyFont="1" applyFill="1" applyBorder="1" applyAlignment="1">
      <alignment horizontal="center"/>
    </xf>
    <xf numFmtId="171" fontId="121" fillId="0" borderId="0" xfId="0" applyNumberFormat="1" applyFont="1" applyFill="1" applyBorder="1" applyAlignment="1">
      <alignment horizontal="center" wrapText="1"/>
    </xf>
    <xf numFmtId="21" fontId="121" fillId="0" borderId="95" xfId="52" applyNumberFormat="1" applyFont="1" applyFill="1" applyBorder="1" applyAlignment="1">
      <alignment horizontal="center" wrapText="1"/>
      <protection/>
    </xf>
    <xf numFmtId="21" fontId="121" fillId="33" borderId="95" xfId="52" applyNumberFormat="1" applyFont="1" applyFill="1" applyBorder="1" applyAlignment="1">
      <alignment horizontal="center" wrapText="1"/>
      <protection/>
    </xf>
    <xf numFmtId="1" fontId="121" fillId="33" borderId="0" xfId="0" applyNumberFormat="1" applyFont="1" applyFill="1" applyBorder="1" applyAlignment="1">
      <alignment horizontal="center" wrapText="1"/>
    </xf>
    <xf numFmtId="21" fontId="121" fillId="33" borderId="69" xfId="0" applyNumberFormat="1" applyFont="1" applyFill="1" applyBorder="1" applyAlignment="1">
      <alignment horizontal="center"/>
    </xf>
    <xf numFmtId="171" fontId="127" fillId="4" borderId="27" xfId="0" applyNumberFormat="1" applyFont="1" applyFill="1" applyBorder="1" applyAlignment="1">
      <alignment horizontal="center" wrapText="1"/>
    </xf>
    <xf numFmtId="0" fontId="127" fillId="0" borderId="17" xfId="0" applyFont="1" applyFill="1" applyBorder="1" applyAlignment="1">
      <alignment wrapText="1"/>
    </xf>
    <xf numFmtId="21" fontId="127" fillId="0" borderId="81" xfId="52" applyNumberFormat="1" applyFont="1" applyFill="1" applyBorder="1" applyAlignment="1">
      <alignment horizontal="center" vertical="center" wrapText="1"/>
      <protection/>
    </xf>
    <xf numFmtId="171" fontId="127" fillId="0" borderId="19" xfId="0" applyNumberFormat="1" applyFont="1" applyFill="1" applyBorder="1" applyAlignment="1">
      <alignment horizontal="center" wrapText="1"/>
    </xf>
    <xf numFmtId="21" fontId="127" fillId="0" borderId="81" xfId="52" applyNumberFormat="1" applyFont="1" applyFill="1" applyBorder="1" applyAlignment="1">
      <alignment horizontal="center" wrapText="1"/>
      <protection/>
    </xf>
    <xf numFmtId="21" fontId="127" fillId="33" borderId="81" xfId="52" applyNumberFormat="1" applyFont="1" applyFill="1" applyBorder="1" applyAlignment="1">
      <alignment horizontal="center" wrapText="1"/>
      <protection/>
    </xf>
    <xf numFmtId="171" fontId="127" fillId="33" borderId="19" xfId="0" applyNumberFormat="1" applyFont="1" applyFill="1" applyBorder="1" applyAlignment="1">
      <alignment horizontal="center" wrapText="1"/>
    </xf>
    <xf numFmtId="0" fontId="126" fillId="0" borderId="0" xfId="0" applyFont="1" applyFill="1" applyBorder="1" applyAlignment="1">
      <alignment/>
    </xf>
    <xf numFmtId="0" fontId="126" fillId="0" borderId="0" xfId="0" applyFont="1" applyBorder="1" applyAlignment="1">
      <alignment/>
    </xf>
    <xf numFmtId="21" fontId="121" fillId="33" borderId="49" xfId="52" applyNumberFormat="1" applyFont="1" applyFill="1" applyBorder="1" applyAlignment="1">
      <alignment horizontal="center" wrapText="1"/>
      <protection/>
    </xf>
    <xf numFmtId="0" fontId="120" fillId="0" borderId="0" xfId="0" applyFont="1" applyAlignment="1">
      <alignment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Bieg now(1).03-06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238125</xdr:colOff>
      <xdr:row>0</xdr:row>
      <xdr:rowOff>19050</xdr:rowOff>
    </xdr:from>
    <xdr:to>
      <xdr:col>4</xdr:col>
      <xdr:colOff>676275</xdr:colOff>
      <xdr:row>2</xdr:row>
      <xdr:rowOff>133350</xdr:rowOff>
    </xdr:to>
    <xdr:pic>
      <xdr:nvPicPr>
        <xdr:cNvPr id="1" name="Picture 22" descr="LOGO_ZiMNaR_20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19050"/>
          <a:ext cx="4381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285750</xdr:colOff>
      <xdr:row>0</xdr:row>
      <xdr:rowOff>38100</xdr:rowOff>
    </xdr:from>
    <xdr:to>
      <xdr:col>4</xdr:col>
      <xdr:colOff>771525</xdr:colOff>
      <xdr:row>2</xdr:row>
      <xdr:rowOff>152400</xdr:rowOff>
    </xdr:to>
    <xdr:pic>
      <xdr:nvPicPr>
        <xdr:cNvPr id="1" name="Picture 22" descr="LOGO_ZiMNaR_20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38525" y="38100"/>
          <a:ext cx="4857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657225</xdr:colOff>
      <xdr:row>0</xdr:row>
      <xdr:rowOff>28575</xdr:rowOff>
    </xdr:from>
    <xdr:to>
      <xdr:col>3</xdr:col>
      <xdr:colOff>1047750</xdr:colOff>
      <xdr:row>2</xdr:row>
      <xdr:rowOff>104775</xdr:rowOff>
    </xdr:to>
    <xdr:pic>
      <xdr:nvPicPr>
        <xdr:cNvPr id="1" name="Picture 21" descr="Herb_Dobrodzenia_k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28575"/>
          <a:ext cx="3905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276225</xdr:colOff>
      <xdr:row>0</xdr:row>
      <xdr:rowOff>19050</xdr:rowOff>
    </xdr:from>
    <xdr:to>
      <xdr:col>4</xdr:col>
      <xdr:colOff>733425</xdr:colOff>
      <xdr:row>2</xdr:row>
      <xdr:rowOff>133350</xdr:rowOff>
    </xdr:to>
    <xdr:pic>
      <xdr:nvPicPr>
        <xdr:cNvPr id="2" name="Picture 22" descr="LOGO_ZiMNaR_20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0" y="190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114300</xdr:colOff>
      <xdr:row>0</xdr:row>
      <xdr:rowOff>57150</xdr:rowOff>
    </xdr:from>
    <xdr:to>
      <xdr:col>11</xdr:col>
      <xdr:colOff>295275</xdr:colOff>
      <xdr:row>1</xdr:row>
      <xdr:rowOff>304800</xdr:rowOff>
    </xdr:to>
    <xdr:pic>
      <xdr:nvPicPr>
        <xdr:cNvPr id="1" name="Picture 52" descr="ZiMNaR 2012 LOGO 640 x6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0" y="57150"/>
          <a:ext cx="495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219075</xdr:colOff>
      <xdr:row>0</xdr:row>
      <xdr:rowOff>57150</xdr:rowOff>
    </xdr:from>
    <xdr:to>
      <xdr:col>10</xdr:col>
      <xdr:colOff>9525</xdr:colOff>
      <xdr:row>1</xdr:row>
      <xdr:rowOff>295275</xdr:rowOff>
    </xdr:to>
    <xdr:pic>
      <xdr:nvPicPr>
        <xdr:cNvPr id="2" name="Picture 62" descr="Herb_Dobrodzenia_k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53100" y="57150"/>
          <a:ext cx="4286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190500</xdr:colOff>
      <xdr:row>0</xdr:row>
      <xdr:rowOff>19050</xdr:rowOff>
    </xdr:from>
    <xdr:to>
      <xdr:col>9</xdr:col>
      <xdr:colOff>295275</xdr:colOff>
      <xdr:row>1</xdr:row>
      <xdr:rowOff>295275</xdr:rowOff>
    </xdr:to>
    <xdr:pic>
      <xdr:nvPicPr>
        <xdr:cNvPr id="3" name="Picture 51" descr="Herb_Dobrodzenia_k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24525" y="19050"/>
          <a:ext cx="4286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95250</xdr:colOff>
      <xdr:row>0</xdr:row>
      <xdr:rowOff>19050</xdr:rowOff>
    </xdr:from>
    <xdr:to>
      <xdr:col>11</xdr:col>
      <xdr:colOff>276225</xdr:colOff>
      <xdr:row>1</xdr:row>
      <xdr:rowOff>295275</xdr:rowOff>
    </xdr:to>
    <xdr:pic>
      <xdr:nvPicPr>
        <xdr:cNvPr id="4" name="Picture 52" descr="ZiMNaR 2012 LOGO 640 x6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19050"/>
          <a:ext cx="4953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6"/>
  <sheetViews>
    <sheetView zoomScalePageLayoutView="0" workbookViewId="0" topLeftCell="A7">
      <selection activeCell="L30" sqref="L30"/>
    </sheetView>
  </sheetViews>
  <sheetFormatPr defaultColWidth="9.140625" defaultRowHeight="12.75"/>
  <cols>
    <col min="1" max="1" width="5.140625" style="2" customWidth="1"/>
    <col min="2" max="2" width="10.140625" style="2" customWidth="1"/>
    <col min="3" max="3" width="14.421875" style="2" customWidth="1"/>
    <col min="4" max="4" width="17.57421875" style="2" customWidth="1"/>
    <col min="5" max="5" width="16.421875" style="2" customWidth="1"/>
    <col min="6" max="6" width="26.140625" style="2" customWidth="1"/>
    <col min="7" max="7" width="7.140625" style="2" customWidth="1"/>
    <col min="8" max="8" width="9.421875" style="2" customWidth="1"/>
    <col min="9" max="9" width="7.28125" style="2" customWidth="1"/>
    <col min="10" max="10" width="8.57421875" style="2" customWidth="1"/>
    <col min="11" max="11" width="7.28125" style="2" customWidth="1"/>
    <col min="12" max="12" width="10.8515625" style="2" customWidth="1"/>
    <col min="13" max="13" width="10.00390625" style="2" customWidth="1"/>
    <col min="14" max="14" width="8.00390625" style="2" customWidth="1"/>
    <col min="15" max="16384" width="9.140625" style="2" customWidth="1"/>
  </cols>
  <sheetData>
    <row r="1" ht="12.75">
      <c r="A1" s="1" t="s">
        <v>70</v>
      </c>
    </row>
    <row r="2" ht="12.75">
      <c r="A2" s="1" t="s">
        <v>71</v>
      </c>
    </row>
    <row r="3" ht="13.5" thickBot="1">
      <c r="A3" s="1" t="s">
        <v>0</v>
      </c>
    </row>
    <row r="4" spans="1:14" s="7" customFormat="1" ht="35.25" thickBot="1">
      <c r="A4" s="3" t="s">
        <v>55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5" t="s">
        <v>12</v>
      </c>
      <c r="N4" s="6" t="s">
        <v>13</v>
      </c>
    </row>
    <row r="5" spans="1:14" s="21" customFormat="1" ht="12" customHeight="1">
      <c r="A5" s="15">
        <v>1</v>
      </c>
      <c r="B5" s="16">
        <v>945</v>
      </c>
      <c r="C5" s="16" t="s">
        <v>76</v>
      </c>
      <c r="D5" s="17" t="s">
        <v>19</v>
      </c>
      <c r="E5" s="17" t="s">
        <v>20</v>
      </c>
      <c r="F5" s="17" t="s">
        <v>99</v>
      </c>
      <c r="G5" s="17" t="s">
        <v>16</v>
      </c>
      <c r="H5" s="17">
        <v>1982</v>
      </c>
      <c r="I5" s="17" t="s">
        <v>21</v>
      </c>
      <c r="J5" s="17" t="s">
        <v>18</v>
      </c>
      <c r="K5" s="17">
        <v>10</v>
      </c>
      <c r="L5" s="18">
        <v>0.025520833333333336</v>
      </c>
      <c r="M5" s="19">
        <f aca="true" t="shared" si="0" ref="M5:M40">L5/10</f>
        <v>0.0025520833333333337</v>
      </c>
      <c r="N5" s="20">
        <v>1</v>
      </c>
    </row>
    <row r="6" spans="1:14" s="21" customFormat="1" ht="12" customHeight="1">
      <c r="A6" s="22">
        <v>2</v>
      </c>
      <c r="B6" s="23">
        <v>929</v>
      </c>
      <c r="C6" s="23" t="s">
        <v>14</v>
      </c>
      <c r="D6" s="24" t="s">
        <v>22</v>
      </c>
      <c r="E6" s="24" t="s">
        <v>23</v>
      </c>
      <c r="F6" s="24" t="s">
        <v>78</v>
      </c>
      <c r="G6" s="24" t="s">
        <v>16</v>
      </c>
      <c r="H6" s="24">
        <v>1972</v>
      </c>
      <c r="I6" s="24" t="s">
        <v>24</v>
      </c>
      <c r="J6" s="24" t="s">
        <v>18</v>
      </c>
      <c r="K6" s="24">
        <v>10</v>
      </c>
      <c r="L6" s="25">
        <v>0.026041666666666668</v>
      </c>
      <c r="M6" s="26">
        <f t="shared" si="0"/>
        <v>0.002604166666666667</v>
      </c>
      <c r="N6" s="27">
        <v>1</v>
      </c>
    </row>
    <row r="7" spans="1:14" s="21" customFormat="1" ht="12" customHeight="1">
      <c r="A7" s="22">
        <v>3</v>
      </c>
      <c r="B7" s="23">
        <v>932</v>
      </c>
      <c r="C7" s="23" t="s">
        <v>84</v>
      </c>
      <c r="D7" s="24" t="s">
        <v>85</v>
      </c>
      <c r="E7" s="24" t="s">
        <v>86</v>
      </c>
      <c r="F7" s="24" t="s">
        <v>75</v>
      </c>
      <c r="G7" s="24" t="s">
        <v>16</v>
      </c>
      <c r="H7" s="24">
        <v>1979</v>
      </c>
      <c r="I7" s="24" t="s">
        <v>21</v>
      </c>
      <c r="J7" s="24" t="s">
        <v>18</v>
      </c>
      <c r="K7" s="24">
        <v>10</v>
      </c>
      <c r="L7" s="25">
        <v>0.02666666666666667</v>
      </c>
      <c r="M7" s="26">
        <f t="shared" si="0"/>
        <v>0.002666666666666667</v>
      </c>
      <c r="N7" s="27">
        <v>2</v>
      </c>
    </row>
    <row r="8" spans="1:14" s="21" customFormat="1" ht="12" customHeight="1">
      <c r="A8" s="22">
        <v>4</v>
      </c>
      <c r="B8" s="23">
        <v>960</v>
      </c>
      <c r="C8" s="23" t="s">
        <v>25</v>
      </c>
      <c r="D8" s="24" t="s">
        <v>53</v>
      </c>
      <c r="E8" s="24" t="s">
        <v>15</v>
      </c>
      <c r="F8" s="24" t="s">
        <v>75</v>
      </c>
      <c r="G8" s="24" t="s">
        <v>16</v>
      </c>
      <c r="H8" s="24">
        <v>1982</v>
      </c>
      <c r="I8" s="24" t="s">
        <v>21</v>
      </c>
      <c r="J8" s="24" t="s">
        <v>18</v>
      </c>
      <c r="K8" s="24">
        <v>10</v>
      </c>
      <c r="L8" s="25">
        <v>0.027395833333333338</v>
      </c>
      <c r="M8" s="26">
        <f t="shared" si="0"/>
        <v>0.002739583333333334</v>
      </c>
      <c r="N8" s="27">
        <v>3</v>
      </c>
    </row>
    <row r="9" spans="1:14" s="28" customFormat="1" ht="12" customHeight="1">
      <c r="A9" s="22">
        <v>5</v>
      </c>
      <c r="B9" s="23">
        <v>930</v>
      </c>
      <c r="C9" s="23" t="s">
        <v>25</v>
      </c>
      <c r="D9" s="24" t="s">
        <v>80</v>
      </c>
      <c r="E9" s="24" t="s">
        <v>81</v>
      </c>
      <c r="F9" s="24" t="s">
        <v>75</v>
      </c>
      <c r="G9" s="24" t="s">
        <v>16</v>
      </c>
      <c r="H9" s="24">
        <v>1981</v>
      </c>
      <c r="I9" s="24" t="s">
        <v>21</v>
      </c>
      <c r="J9" s="24" t="s">
        <v>18</v>
      </c>
      <c r="K9" s="24">
        <v>10</v>
      </c>
      <c r="L9" s="25">
        <v>0.02837962962962963</v>
      </c>
      <c r="M9" s="26">
        <f t="shared" si="0"/>
        <v>0.002837962962962963</v>
      </c>
      <c r="N9" s="27">
        <v>4</v>
      </c>
    </row>
    <row r="10" spans="1:16" s="29" customFormat="1" ht="12" customHeight="1">
      <c r="A10" s="22">
        <v>6</v>
      </c>
      <c r="B10" s="23">
        <v>977</v>
      </c>
      <c r="C10" s="23" t="s">
        <v>69</v>
      </c>
      <c r="D10" s="24" t="s">
        <v>120</v>
      </c>
      <c r="E10" s="24" t="s">
        <v>121</v>
      </c>
      <c r="F10" s="24" t="s">
        <v>122</v>
      </c>
      <c r="G10" s="24" t="s">
        <v>16</v>
      </c>
      <c r="H10" s="24">
        <v>1992</v>
      </c>
      <c r="I10" s="24" t="s">
        <v>17</v>
      </c>
      <c r="J10" s="24" t="s">
        <v>18</v>
      </c>
      <c r="K10" s="24">
        <v>10</v>
      </c>
      <c r="L10" s="25">
        <v>0.0290162037037037</v>
      </c>
      <c r="M10" s="26">
        <f t="shared" si="0"/>
        <v>0.00290162037037037</v>
      </c>
      <c r="N10" s="27">
        <v>1</v>
      </c>
      <c r="O10" s="21"/>
      <c r="P10" s="21"/>
    </row>
    <row r="11" spans="1:14" s="21" customFormat="1" ht="12" customHeight="1">
      <c r="A11" s="22">
        <v>7</v>
      </c>
      <c r="B11" s="23">
        <v>931</v>
      </c>
      <c r="C11" s="23" t="s">
        <v>25</v>
      </c>
      <c r="D11" s="24" t="s">
        <v>57</v>
      </c>
      <c r="E11" s="24" t="s">
        <v>83</v>
      </c>
      <c r="F11" s="24" t="s">
        <v>58</v>
      </c>
      <c r="G11" s="24" t="s">
        <v>16</v>
      </c>
      <c r="H11" s="24">
        <v>1972</v>
      </c>
      <c r="I11" s="24" t="s">
        <v>24</v>
      </c>
      <c r="J11" s="24" t="s">
        <v>18</v>
      </c>
      <c r="K11" s="24">
        <v>10</v>
      </c>
      <c r="L11" s="25">
        <v>0.0290625</v>
      </c>
      <c r="M11" s="26">
        <f t="shared" si="0"/>
        <v>0.00290625</v>
      </c>
      <c r="N11" s="27">
        <v>2</v>
      </c>
    </row>
    <row r="12" spans="1:14" s="21" customFormat="1" ht="12" customHeight="1">
      <c r="A12" s="22">
        <v>8</v>
      </c>
      <c r="B12" s="23">
        <v>938</v>
      </c>
      <c r="C12" s="23" t="s">
        <v>14</v>
      </c>
      <c r="D12" s="24" t="s">
        <v>35</v>
      </c>
      <c r="E12" s="24" t="s">
        <v>26</v>
      </c>
      <c r="F12" s="24" t="s">
        <v>94</v>
      </c>
      <c r="G12" s="24" t="s">
        <v>16</v>
      </c>
      <c r="H12" s="24">
        <v>1979</v>
      </c>
      <c r="I12" s="24" t="s">
        <v>21</v>
      </c>
      <c r="J12" s="24" t="s">
        <v>18</v>
      </c>
      <c r="K12" s="24">
        <v>10</v>
      </c>
      <c r="L12" s="25">
        <v>0.029490740740740744</v>
      </c>
      <c r="M12" s="26">
        <f t="shared" si="0"/>
        <v>0.0029490740740740744</v>
      </c>
      <c r="N12" s="27">
        <v>5</v>
      </c>
    </row>
    <row r="13" spans="1:14" s="21" customFormat="1" ht="12" customHeight="1">
      <c r="A13" s="22">
        <v>9</v>
      </c>
      <c r="B13" s="23">
        <v>933</v>
      </c>
      <c r="C13" s="23" t="s">
        <v>68</v>
      </c>
      <c r="D13" s="24" t="s">
        <v>87</v>
      </c>
      <c r="E13" s="24" t="s">
        <v>88</v>
      </c>
      <c r="F13" s="24" t="s">
        <v>89</v>
      </c>
      <c r="G13" s="24" t="s">
        <v>16</v>
      </c>
      <c r="H13" s="24">
        <v>1972</v>
      </c>
      <c r="I13" s="24" t="s">
        <v>24</v>
      </c>
      <c r="J13" s="24" t="s">
        <v>18</v>
      </c>
      <c r="K13" s="24">
        <v>10</v>
      </c>
      <c r="L13" s="25">
        <v>0.02989583333333333</v>
      </c>
      <c r="M13" s="26">
        <f t="shared" si="0"/>
        <v>0.002989583333333333</v>
      </c>
      <c r="N13" s="27">
        <v>3</v>
      </c>
    </row>
    <row r="14" spans="1:14" s="21" customFormat="1" ht="12" customHeight="1">
      <c r="A14" s="22">
        <v>10</v>
      </c>
      <c r="B14" s="23">
        <v>952</v>
      </c>
      <c r="C14" s="23" t="s">
        <v>108</v>
      </c>
      <c r="D14" s="24" t="s">
        <v>109</v>
      </c>
      <c r="E14" s="24" t="s">
        <v>15</v>
      </c>
      <c r="F14" s="24" t="s">
        <v>75</v>
      </c>
      <c r="G14" s="24" t="s">
        <v>16</v>
      </c>
      <c r="H14" s="24">
        <v>1999</v>
      </c>
      <c r="I14" s="24" t="s">
        <v>17</v>
      </c>
      <c r="J14" s="24" t="s">
        <v>18</v>
      </c>
      <c r="K14" s="24">
        <v>10</v>
      </c>
      <c r="L14" s="25">
        <v>0.03002314814814815</v>
      </c>
      <c r="M14" s="26">
        <f t="shared" si="0"/>
        <v>0.003002314814814815</v>
      </c>
      <c r="N14" s="27">
        <v>2</v>
      </c>
    </row>
    <row r="15" spans="1:14" s="21" customFormat="1" ht="12" customHeight="1">
      <c r="A15" s="22">
        <v>11</v>
      </c>
      <c r="B15" s="23">
        <v>934</v>
      </c>
      <c r="C15" s="23" t="s">
        <v>56</v>
      </c>
      <c r="D15" s="24" t="s">
        <v>65</v>
      </c>
      <c r="E15" s="24" t="s">
        <v>66</v>
      </c>
      <c r="F15" s="24" t="s">
        <v>90</v>
      </c>
      <c r="G15" s="24" t="s">
        <v>16</v>
      </c>
      <c r="H15" s="24">
        <v>1977</v>
      </c>
      <c r="I15" s="24" t="s">
        <v>21</v>
      </c>
      <c r="J15" s="24" t="s">
        <v>18</v>
      </c>
      <c r="K15" s="24">
        <v>10</v>
      </c>
      <c r="L15" s="25">
        <v>0.030034722222222223</v>
      </c>
      <c r="M15" s="26">
        <f t="shared" si="0"/>
        <v>0.0030034722222222225</v>
      </c>
      <c r="N15" s="27">
        <v>6</v>
      </c>
    </row>
    <row r="16" spans="1:14" s="21" customFormat="1" ht="12" customHeight="1">
      <c r="A16" s="22">
        <v>12</v>
      </c>
      <c r="B16" s="23">
        <v>957</v>
      </c>
      <c r="C16" s="23" t="s">
        <v>114</v>
      </c>
      <c r="D16" s="24" t="s">
        <v>115</v>
      </c>
      <c r="E16" s="24" t="s">
        <v>15</v>
      </c>
      <c r="F16" s="24" t="s">
        <v>75</v>
      </c>
      <c r="G16" s="24" t="s">
        <v>16</v>
      </c>
      <c r="H16" s="24">
        <v>1991</v>
      </c>
      <c r="I16" s="24" t="s">
        <v>17</v>
      </c>
      <c r="J16" s="24" t="s">
        <v>18</v>
      </c>
      <c r="K16" s="24">
        <v>10</v>
      </c>
      <c r="L16" s="25">
        <v>0.030219907407407407</v>
      </c>
      <c r="M16" s="26">
        <f t="shared" si="0"/>
        <v>0.003021990740740741</v>
      </c>
      <c r="N16" s="27">
        <v>3</v>
      </c>
    </row>
    <row r="17" spans="1:14" s="21" customFormat="1" ht="12" customHeight="1">
      <c r="A17" s="22">
        <v>13</v>
      </c>
      <c r="B17" s="23">
        <v>937</v>
      </c>
      <c r="C17" s="23" t="s">
        <v>41</v>
      </c>
      <c r="D17" s="24" t="s">
        <v>42</v>
      </c>
      <c r="E17" s="24" t="s">
        <v>20</v>
      </c>
      <c r="F17" s="24" t="s">
        <v>54</v>
      </c>
      <c r="G17" s="24" t="s">
        <v>16</v>
      </c>
      <c r="H17" s="24">
        <v>1979</v>
      </c>
      <c r="I17" s="24" t="s">
        <v>21</v>
      </c>
      <c r="J17" s="24" t="s">
        <v>18</v>
      </c>
      <c r="K17" s="24">
        <v>10</v>
      </c>
      <c r="L17" s="25">
        <v>0.03037037037037037</v>
      </c>
      <c r="M17" s="26">
        <f t="shared" si="0"/>
        <v>0.003037037037037037</v>
      </c>
      <c r="N17" s="27">
        <v>7</v>
      </c>
    </row>
    <row r="18" spans="1:14" s="21" customFormat="1" ht="12" customHeight="1">
      <c r="A18" s="22">
        <v>14</v>
      </c>
      <c r="B18" s="23">
        <v>940</v>
      </c>
      <c r="C18" s="23" t="s">
        <v>28</v>
      </c>
      <c r="D18" s="24" t="s">
        <v>29</v>
      </c>
      <c r="E18" s="24" t="s">
        <v>30</v>
      </c>
      <c r="F18" s="24" t="s">
        <v>75</v>
      </c>
      <c r="G18" s="24" t="s">
        <v>16</v>
      </c>
      <c r="H18" s="24">
        <v>1974</v>
      </c>
      <c r="I18" s="24" t="s">
        <v>24</v>
      </c>
      <c r="J18" s="24" t="s">
        <v>18</v>
      </c>
      <c r="K18" s="24">
        <v>10</v>
      </c>
      <c r="L18" s="25">
        <v>0.030844907407407404</v>
      </c>
      <c r="M18" s="26">
        <f t="shared" si="0"/>
        <v>0.0030844907407407405</v>
      </c>
      <c r="N18" s="27">
        <v>4</v>
      </c>
    </row>
    <row r="19" spans="1:14" s="21" customFormat="1" ht="12" customHeight="1">
      <c r="A19" s="22">
        <v>15</v>
      </c>
      <c r="B19" s="23">
        <v>948</v>
      </c>
      <c r="C19" s="23" t="s">
        <v>102</v>
      </c>
      <c r="D19" s="24" t="s">
        <v>103</v>
      </c>
      <c r="E19" s="24" t="s">
        <v>104</v>
      </c>
      <c r="F19" s="24" t="s">
        <v>75</v>
      </c>
      <c r="G19" s="24" t="s">
        <v>16</v>
      </c>
      <c r="H19" s="24">
        <v>1980</v>
      </c>
      <c r="I19" s="24" t="s">
        <v>21</v>
      </c>
      <c r="J19" s="24" t="s">
        <v>18</v>
      </c>
      <c r="K19" s="24">
        <v>10</v>
      </c>
      <c r="L19" s="25">
        <v>0.03119212962962963</v>
      </c>
      <c r="M19" s="26">
        <f t="shared" si="0"/>
        <v>0.003119212962962963</v>
      </c>
      <c r="N19" s="27">
        <v>8</v>
      </c>
    </row>
    <row r="20" spans="1:14" s="21" customFormat="1" ht="12" customHeight="1">
      <c r="A20" s="22">
        <v>16</v>
      </c>
      <c r="B20" s="23">
        <v>825</v>
      </c>
      <c r="C20" s="23" t="s">
        <v>67</v>
      </c>
      <c r="D20" s="24" t="s">
        <v>73</v>
      </c>
      <c r="E20" s="24" t="s">
        <v>74</v>
      </c>
      <c r="F20" s="24" t="s">
        <v>75</v>
      </c>
      <c r="G20" s="24" t="s">
        <v>16</v>
      </c>
      <c r="H20" s="24">
        <v>1972</v>
      </c>
      <c r="I20" s="24" t="s">
        <v>24</v>
      </c>
      <c r="J20" s="24" t="s">
        <v>18</v>
      </c>
      <c r="K20" s="24">
        <v>10</v>
      </c>
      <c r="L20" s="25">
        <v>0.03128472222222222</v>
      </c>
      <c r="M20" s="26">
        <f t="shared" si="0"/>
        <v>0.003128472222222222</v>
      </c>
      <c r="N20" s="27">
        <v>5</v>
      </c>
    </row>
    <row r="21" spans="1:14" s="21" customFormat="1" ht="12" customHeight="1">
      <c r="A21" s="22">
        <v>17</v>
      </c>
      <c r="B21" s="23">
        <v>951</v>
      </c>
      <c r="C21" s="23" t="s">
        <v>106</v>
      </c>
      <c r="D21" s="24" t="s">
        <v>107</v>
      </c>
      <c r="E21" s="24" t="s">
        <v>113</v>
      </c>
      <c r="F21" s="24" t="s">
        <v>105</v>
      </c>
      <c r="G21" s="24" t="s">
        <v>16</v>
      </c>
      <c r="H21" s="24">
        <v>1979</v>
      </c>
      <c r="I21" s="24" t="s">
        <v>21</v>
      </c>
      <c r="J21" s="24" t="s">
        <v>18</v>
      </c>
      <c r="K21" s="24">
        <v>10</v>
      </c>
      <c r="L21" s="25">
        <v>0.03222222222222222</v>
      </c>
      <c r="M21" s="26">
        <f t="shared" si="0"/>
        <v>0.0032222222222222222</v>
      </c>
      <c r="N21" s="27">
        <v>9</v>
      </c>
    </row>
    <row r="22" spans="1:14" s="21" customFormat="1" ht="12" customHeight="1">
      <c r="A22" s="22">
        <v>18</v>
      </c>
      <c r="B22" s="23">
        <v>950</v>
      </c>
      <c r="C22" s="23" t="s">
        <v>36</v>
      </c>
      <c r="D22" s="24" t="s">
        <v>64</v>
      </c>
      <c r="E22" s="24" t="s">
        <v>113</v>
      </c>
      <c r="F22" s="24" t="s">
        <v>105</v>
      </c>
      <c r="G22" s="24" t="s">
        <v>16</v>
      </c>
      <c r="H22" s="24">
        <v>1976</v>
      </c>
      <c r="I22" s="24" t="s">
        <v>21</v>
      </c>
      <c r="J22" s="24" t="s">
        <v>18</v>
      </c>
      <c r="K22" s="24">
        <v>10</v>
      </c>
      <c r="L22" s="25">
        <v>0.03364583333333333</v>
      </c>
      <c r="M22" s="26">
        <f t="shared" si="0"/>
        <v>0.003364583333333333</v>
      </c>
      <c r="N22" s="27">
        <v>10</v>
      </c>
    </row>
    <row r="23" spans="1:14" s="21" customFormat="1" ht="12" customHeight="1">
      <c r="A23" s="22">
        <v>19</v>
      </c>
      <c r="B23" s="23">
        <v>956</v>
      </c>
      <c r="C23" s="23" t="s">
        <v>43</v>
      </c>
      <c r="D23" s="24" t="s">
        <v>61</v>
      </c>
      <c r="E23" s="24" t="s">
        <v>113</v>
      </c>
      <c r="F23" s="24" t="s">
        <v>105</v>
      </c>
      <c r="G23" s="24" t="s">
        <v>16</v>
      </c>
      <c r="H23" s="24">
        <v>1975</v>
      </c>
      <c r="I23" s="24" t="s">
        <v>21</v>
      </c>
      <c r="J23" s="24" t="s">
        <v>18</v>
      </c>
      <c r="K23" s="24">
        <v>10</v>
      </c>
      <c r="L23" s="25">
        <v>0.03364583333333333</v>
      </c>
      <c r="M23" s="26">
        <f t="shared" si="0"/>
        <v>0.003364583333333333</v>
      </c>
      <c r="N23" s="27">
        <v>11</v>
      </c>
    </row>
    <row r="24" spans="1:14" s="21" customFormat="1" ht="12" customHeight="1">
      <c r="A24" s="22">
        <v>20</v>
      </c>
      <c r="B24" s="23">
        <v>936</v>
      </c>
      <c r="C24" s="23" t="s">
        <v>43</v>
      </c>
      <c r="D24" s="24" t="s">
        <v>92</v>
      </c>
      <c r="E24" s="24" t="s">
        <v>93</v>
      </c>
      <c r="F24" s="24" t="s">
        <v>75</v>
      </c>
      <c r="G24" s="24" t="s">
        <v>16</v>
      </c>
      <c r="H24" s="24">
        <v>1978</v>
      </c>
      <c r="I24" s="24" t="s">
        <v>21</v>
      </c>
      <c r="J24" s="24" t="s">
        <v>18</v>
      </c>
      <c r="K24" s="24">
        <v>10</v>
      </c>
      <c r="L24" s="25">
        <v>0.0337037037037037</v>
      </c>
      <c r="M24" s="26">
        <f t="shared" si="0"/>
        <v>0.00337037037037037</v>
      </c>
      <c r="N24" s="27">
        <v>12</v>
      </c>
    </row>
    <row r="25" spans="1:14" s="21" customFormat="1" ht="12" customHeight="1">
      <c r="A25" s="22">
        <v>21</v>
      </c>
      <c r="B25" s="23">
        <v>939</v>
      </c>
      <c r="C25" s="23" t="s">
        <v>33</v>
      </c>
      <c r="D25" s="24" t="s">
        <v>34</v>
      </c>
      <c r="E25" s="24" t="s">
        <v>26</v>
      </c>
      <c r="F25" s="24" t="s">
        <v>95</v>
      </c>
      <c r="G25" s="24" t="s">
        <v>16</v>
      </c>
      <c r="H25" s="24">
        <v>1958</v>
      </c>
      <c r="I25" s="24" t="s">
        <v>27</v>
      </c>
      <c r="J25" s="24" t="s">
        <v>18</v>
      </c>
      <c r="K25" s="24">
        <v>10</v>
      </c>
      <c r="L25" s="25">
        <v>0.03391203703703704</v>
      </c>
      <c r="M25" s="26">
        <f t="shared" si="0"/>
        <v>0.003391203703703704</v>
      </c>
      <c r="N25" s="27">
        <v>1</v>
      </c>
    </row>
    <row r="26" spans="1:14" s="21" customFormat="1" ht="12" customHeight="1">
      <c r="A26" s="22">
        <v>22</v>
      </c>
      <c r="B26" s="23">
        <v>958</v>
      </c>
      <c r="C26" s="23" t="s">
        <v>76</v>
      </c>
      <c r="D26" s="24" t="s">
        <v>116</v>
      </c>
      <c r="E26" s="24" t="s">
        <v>117</v>
      </c>
      <c r="F26" s="24" t="s">
        <v>75</v>
      </c>
      <c r="G26" s="24" t="s">
        <v>16</v>
      </c>
      <c r="H26" s="24">
        <v>1965</v>
      </c>
      <c r="I26" s="24" t="s">
        <v>24</v>
      </c>
      <c r="J26" s="24" t="s">
        <v>18</v>
      </c>
      <c r="K26" s="24">
        <v>10</v>
      </c>
      <c r="L26" s="25">
        <v>0.03425925925925926</v>
      </c>
      <c r="M26" s="26">
        <f t="shared" si="0"/>
        <v>0.003425925925925926</v>
      </c>
      <c r="N26" s="27">
        <v>6</v>
      </c>
    </row>
    <row r="27" spans="1:14" s="21" customFormat="1" ht="12" customHeight="1">
      <c r="A27" s="22">
        <v>23</v>
      </c>
      <c r="B27" s="23">
        <v>959</v>
      </c>
      <c r="C27" s="23" t="s">
        <v>69</v>
      </c>
      <c r="D27" s="24" t="s">
        <v>118</v>
      </c>
      <c r="E27" s="24" t="s">
        <v>119</v>
      </c>
      <c r="F27" s="24" t="s">
        <v>75</v>
      </c>
      <c r="G27" s="24" t="s">
        <v>16</v>
      </c>
      <c r="H27" s="24">
        <v>1986</v>
      </c>
      <c r="I27" s="24" t="s">
        <v>17</v>
      </c>
      <c r="J27" s="24" t="s">
        <v>18</v>
      </c>
      <c r="K27" s="24">
        <v>10</v>
      </c>
      <c r="L27" s="25">
        <v>0.03425925925925926</v>
      </c>
      <c r="M27" s="26">
        <f t="shared" si="0"/>
        <v>0.003425925925925926</v>
      </c>
      <c r="N27" s="27">
        <v>4</v>
      </c>
    </row>
    <row r="28" spans="1:14" s="21" customFormat="1" ht="12" customHeight="1">
      <c r="A28" s="22">
        <v>24</v>
      </c>
      <c r="B28" s="23">
        <v>944</v>
      </c>
      <c r="C28" s="23" t="s">
        <v>76</v>
      </c>
      <c r="D28" s="24" t="s">
        <v>98</v>
      </c>
      <c r="E28" s="24" t="s">
        <v>15</v>
      </c>
      <c r="F28" s="24" t="s">
        <v>75</v>
      </c>
      <c r="G28" s="24" t="s">
        <v>16</v>
      </c>
      <c r="H28" s="24">
        <v>1972</v>
      </c>
      <c r="I28" s="24" t="s">
        <v>24</v>
      </c>
      <c r="J28" s="24" t="s">
        <v>18</v>
      </c>
      <c r="K28" s="24">
        <v>10</v>
      </c>
      <c r="L28" s="25">
        <v>0.034444444444444444</v>
      </c>
      <c r="M28" s="26">
        <f t="shared" si="0"/>
        <v>0.0034444444444444444</v>
      </c>
      <c r="N28" s="27">
        <v>7</v>
      </c>
    </row>
    <row r="29" spans="1:14" s="21" customFormat="1" ht="12" customHeight="1">
      <c r="A29" s="22">
        <v>25</v>
      </c>
      <c r="B29" s="23">
        <v>935</v>
      </c>
      <c r="C29" s="23" t="s">
        <v>37</v>
      </c>
      <c r="D29" s="24" t="s">
        <v>91</v>
      </c>
      <c r="E29" s="24" t="s">
        <v>20</v>
      </c>
      <c r="F29" s="24" t="s">
        <v>54</v>
      </c>
      <c r="G29" s="24" t="s">
        <v>16</v>
      </c>
      <c r="H29" s="24">
        <v>1976</v>
      </c>
      <c r="I29" s="24" t="s">
        <v>21</v>
      </c>
      <c r="J29" s="24" t="s">
        <v>18</v>
      </c>
      <c r="K29" s="24">
        <v>10</v>
      </c>
      <c r="L29" s="25">
        <v>0.03459490740740741</v>
      </c>
      <c r="M29" s="26">
        <f t="shared" si="0"/>
        <v>0.003459490740740741</v>
      </c>
      <c r="N29" s="27">
        <v>13</v>
      </c>
    </row>
    <row r="30" spans="1:14" s="21" customFormat="1" ht="12" customHeight="1">
      <c r="A30" s="22">
        <v>26</v>
      </c>
      <c r="B30" s="23">
        <v>946</v>
      </c>
      <c r="C30" s="23" t="s">
        <v>14</v>
      </c>
      <c r="D30" s="24" t="s">
        <v>100</v>
      </c>
      <c r="E30" s="24" t="s">
        <v>101</v>
      </c>
      <c r="F30" s="24" t="s">
        <v>75</v>
      </c>
      <c r="G30" s="24" t="s">
        <v>16</v>
      </c>
      <c r="H30" s="24">
        <v>1984</v>
      </c>
      <c r="I30" s="24" t="s">
        <v>21</v>
      </c>
      <c r="J30" s="24" t="s">
        <v>18</v>
      </c>
      <c r="K30" s="24">
        <v>10</v>
      </c>
      <c r="L30" s="25">
        <v>0.03467592592592592</v>
      </c>
      <c r="M30" s="26">
        <f t="shared" si="0"/>
        <v>0.0034675925925925924</v>
      </c>
      <c r="N30" s="27">
        <v>14</v>
      </c>
    </row>
    <row r="31" spans="1:14" s="21" customFormat="1" ht="12" customHeight="1">
      <c r="A31" s="22">
        <v>27</v>
      </c>
      <c r="B31" s="23">
        <v>941</v>
      </c>
      <c r="C31" s="23" t="s">
        <v>96</v>
      </c>
      <c r="D31" s="24" t="s">
        <v>97</v>
      </c>
      <c r="E31" s="24" t="s">
        <v>26</v>
      </c>
      <c r="F31" s="24" t="s">
        <v>75</v>
      </c>
      <c r="G31" s="24" t="s">
        <v>16</v>
      </c>
      <c r="H31" s="24">
        <v>1964</v>
      </c>
      <c r="I31" s="24" t="s">
        <v>27</v>
      </c>
      <c r="J31" s="24" t="s">
        <v>18</v>
      </c>
      <c r="K31" s="24">
        <v>10</v>
      </c>
      <c r="L31" s="25">
        <v>0.035277777777777776</v>
      </c>
      <c r="M31" s="26">
        <f t="shared" si="0"/>
        <v>0.0035277777777777777</v>
      </c>
      <c r="N31" s="27">
        <v>2</v>
      </c>
    </row>
    <row r="32" spans="1:14" s="21" customFormat="1" ht="12" customHeight="1">
      <c r="A32" s="22">
        <v>28</v>
      </c>
      <c r="B32" s="23">
        <v>953</v>
      </c>
      <c r="C32" s="23" t="s">
        <v>106</v>
      </c>
      <c r="D32" s="24" t="s">
        <v>64</v>
      </c>
      <c r="E32" s="24" t="s">
        <v>113</v>
      </c>
      <c r="F32" s="24" t="s">
        <v>105</v>
      </c>
      <c r="G32" s="24" t="s">
        <v>16</v>
      </c>
      <c r="H32" s="24">
        <v>1984</v>
      </c>
      <c r="I32" s="24" t="s">
        <v>24</v>
      </c>
      <c r="J32" s="24" t="s">
        <v>18</v>
      </c>
      <c r="K32" s="24">
        <v>10</v>
      </c>
      <c r="L32" s="25">
        <v>0.03643518518518519</v>
      </c>
      <c r="M32" s="26">
        <f t="shared" si="0"/>
        <v>0.003643518518518519</v>
      </c>
      <c r="N32" s="27">
        <v>8</v>
      </c>
    </row>
    <row r="33" spans="1:14" s="21" customFormat="1" ht="12" customHeight="1">
      <c r="A33" s="22">
        <v>29</v>
      </c>
      <c r="B33" s="23">
        <v>927</v>
      </c>
      <c r="C33" s="23" t="s">
        <v>76</v>
      </c>
      <c r="D33" s="24" t="s">
        <v>77</v>
      </c>
      <c r="E33" s="24" t="s">
        <v>23</v>
      </c>
      <c r="F33" s="24" t="s">
        <v>75</v>
      </c>
      <c r="G33" s="24" t="s">
        <v>16</v>
      </c>
      <c r="H33" s="24">
        <v>1978</v>
      </c>
      <c r="I33" s="24" t="s">
        <v>21</v>
      </c>
      <c r="J33" s="24" t="s">
        <v>18</v>
      </c>
      <c r="K33" s="24">
        <v>10</v>
      </c>
      <c r="L33" s="25">
        <v>0.03704861111111111</v>
      </c>
      <c r="M33" s="26">
        <f t="shared" si="0"/>
        <v>0.003704861111111111</v>
      </c>
      <c r="N33" s="27">
        <v>15</v>
      </c>
    </row>
    <row r="34" spans="1:16" s="21" customFormat="1" ht="12" customHeight="1">
      <c r="A34" s="22">
        <v>30</v>
      </c>
      <c r="B34" s="23">
        <v>954</v>
      </c>
      <c r="C34" s="23" t="s">
        <v>110</v>
      </c>
      <c r="D34" s="24" t="s">
        <v>111</v>
      </c>
      <c r="E34" s="24" t="s">
        <v>113</v>
      </c>
      <c r="F34" s="24" t="s">
        <v>105</v>
      </c>
      <c r="G34" s="24" t="s">
        <v>16</v>
      </c>
      <c r="H34" s="24">
        <v>1968</v>
      </c>
      <c r="I34" s="24" t="s">
        <v>24</v>
      </c>
      <c r="J34" s="24" t="s">
        <v>18</v>
      </c>
      <c r="K34" s="24">
        <v>10</v>
      </c>
      <c r="L34" s="25">
        <v>0.03774305555555556</v>
      </c>
      <c r="M34" s="26">
        <f t="shared" si="0"/>
        <v>0.003774305555555556</v>
      </c>
      <c r="N34" s="27">
        <v>9</v>
      </c>
      <c r="O34" s="29"/>
      <c r="P34" s="29"/>
    </row>
    <row r="35" spans="1:14" s="64" customFormat="1" ht="12.75">
      <c r="A35" s="41">
        <v>31</v>
      </c>
      <c r="B35" s="42">
        <v>955</v>
      </c>
      <c r="C35" s="42" t="s">
        <v>46</v>
      </c>
      <c r="D35" s="43" t="s">
        <v>47</v>
      </c>
      <c r="E35" s="43" t="s">
        <v>15</v>
      </c>
      <c r="F35" s="43" t="s">
        <v>75</v>
      </c>
      <c r="G35" s="43" t="s">
        <v>39</v>
      </c>
      <c r="H35" s="43">
        <v>1954</v>
      </c>
      <c r="I35" s="43" t="s">
        <v>112</v>
      </c>
      <c r="J35" s="43" t="s">
        <v>18</v>
      </c>
      <c r="K35" s="60">
        <v>10</v>
      </c>
      <c r="L35" s="61">
        <v>0.03881944444444444</v>
      </c>
      <c r="M35" s="62">
        <f t="shared" si="0"/>
        <v>0.003881944444444444</v>
      </c>
      <c r="N35" s="63">
        <v>1</v>
      </c>
    </row>
    <row r="36" spans="1:14" s="21" customFormat="1" ht="12" customHeight="1">
      <c r="A36" s="54">
        <v>32</v>
      </c>
      <c r="B36" s="55">
        <v>928</v>
      </c>
      <c r="C36" s="55" t="s">
        <v>31</v>
      </c>
      <c r="D36" s="56" t="s">
        <v>32</v>
      </c>
      <c r="E36" s="56" t="s">
        <v>15</v>
      </c>
      <c r="F36" s="56" t="s">
        <v>82</v>
      </c>
      <c r="G36" s="56" t="s">
        <v>16</v>
      </c>
      <c r="H36" s="56">
        <v>1960</v>
      </c>
      <c r="I36" s="56" t="s">
        <v>27</v>
      </c>
      <c r="J36" s="56" t="s">
        <v>18</v>
      </c>
      <c r="K36" s="24">
        <v>10</v>
      </c>
      <c r="L36" s="25">
        <v>0.03881944444444444</v>
      </c>
      <c r="M36" s="26">
        <f t="shared" si="0"/>
        <v>0.003881944444444444</v>
      </c>
      <c r="N36" s="27">
        <v>3</v>
      </c>
    </row>
    <row r="37" spans="1:14" s="21" customFormat="1" ht="12" customHeight="1">
      <c r="A37" s="22">
        <v>33</v>
      </c>
      <c r="B37" s="23">
        <v>942</v>
      </c>
      <c r="C37" s="23" t="s">
        <v>62</v>
      </c>
      <c r="D37" s="24" t="s">
        <v>63</v>
      </c>
      <c r="E37" s="24" t="s">
        <v>15</v>
      </c>
      <c r="F37" s="24" t="s">
        <v>75</v>
      </c>
      <c r="G37" s="24" t="s">
        <v>16</v>
      </c>
      <c r="H37" s="24">
        <v>1962</v>
      </c>
      <c r="I37" s="24" t="s">
        <v>27</v>
      </c>
      <c r="J37" s="24" t="s">
        <v>18</v>
      </c>
      <c r="K37" s="24">
        <v>10</v>
      </c>
      <c r="L37" s="25">
        <v>0.03881944444444444</v>
      </c>
      <c r="M37" s="26">
        <f t="shared" si="0"/>
        <v>0.003881944444444444</v>
      </c>
      <c r="N37" s="27">
        <v>4</v>
      </c>
    </row>
    <row r="38" spans="1:14" s="21" customFormat="1" ht="12" customHeight="1">
      <c r="A38" s="22">
        <v>34</v>
      </c>
      <c r="B38" s="23">
        <v>943</v>
      </c>
      <c r="C38" s="23" t="s">
        <v>43</v>
      </c>
      <c r="D38" s="24" t="s">
        <v>44</v>
      </c>
      <c r="E38" s="24" t="s">
        <v>15</v>
      </c>
      <c r="F38" s="24" t="s">
        <v>75</v>
      </c>
      <c r="G38" s="24" t="s">
        <v>16</v>
      </c>
      <c r="H38" s="24">
        <v>1959</v>
      </c>
      <c r="I38" s="24" t="s">
        <v>27</v>
      </c>
      <c r="J38" s="24" t="s">
        <v>18</v>
      </c>
      <c r="K38" s="24">
        <v>10</v>
      </c>
      <c r="L38" s="25">
        <v>0.03881944444444444</v>
      </c>
      <c r="M38" s="26">
        <f t="shared" si="0"/>
        <v>0.003881944444444444</v>
      </c>
      <c r="N38" s="27">
        <v>5</v>
      </c>
    </row>
    <row r="39" spans="1:14" s="21" customFormat="1" ht="12" customHeight="1">
      <c r="A39" s="22">
        <v>35</v>
      </c>
      <c r="B39" s="23">
        <v>947</v>
      </c>
      <c r="C39" s="23" t="s">
        <v>48</v>
      </c>
      <c r="D39" s="24" t="s">
        <v>49</v>
      </c>
      <c r="E39" s="24" t="s">
        <v>59</v>
      </c>
      <c r="F39" s="24" t="s">
        <v>82</v>
      </c>
      <c r="G39" s="24" t="s">
        <v>16</v>
      </c>
      <c r="H39" s="24">
        <v>1949</v>
      </c>
      <c r="I39" s="24" t="s">
        <v>50</v>
      </c>
      <c r="J39" s="24" t="s">
        <v>18</v>
      </c>
      <c r="K39" s="24">
        <v>10</v>
      </c>
      <c r="L39" s="25">
        <v>0.03881944444444444</v>
      </c>
      <c r="M39" s="26">
        <f t="shared" si="0"/>
        <v>0.003881944444444444</v>
      </c>
      <c r="N39" s="27">
        <v>1</v>
      </c>
    </row>
    <row r="40" spans="1:14" s="21" customFormat="1" ht="12" customHeight="1" thickBot="1">
      <c r="A40" s="30">
        <v>36</v>
      </c>
      <c r="B40" s="31">
        <v>949</v>
      </c>
      <c r="C40" s="31" t="s">
        <v>76</v>
      </c>
      <c r="D40" s="32" t="s">
        <v>38</v>
      </c>
      <c r="E40" s="32" t="s">
        <v>15</v>
      </c>
      <c r="F40" s="32" t="s">
        <v>75</v>
      </c>
      <c r="G40" s="32" t="s">
        <v>16</v>
      </c>
      <c r="H40" s="32">
        <v>1972</v>
      </c>
      <c r="I40" s="32" t="s">
        <v>24</v>
      </c>
      <c r="J40" s="32" t="s">
        <v>18</v>
      </c>
      <c r="K40" s="32">
        <v>10</v>
      </c>
      <c r="L40" s="52">
        <v>0.03881944444444444</v>
      </c>
      <c r="M40" s="53">
        <f t="shared" si="0"/>
        <v>0.003881944444444444</v>
      </c>
      <c r="N40" s="33">
        <v>10</v>
      </c>
    </row>
    <row r="41" spans="3:16" s="10" customFormat="1" ht="13.5" thickBot="1">
      <c r="C41" s="2"/>
      <c r="D41" s="2"/>
      <c r="E41" s="2"/>
      <c r="F41" s="2"/>
      <c r="G41" s="2"/>
      <c r="H41" s="2"/>
      <c r="I41" s="2"/>
      <c r="J41" s="2"/>
      <c r="K41" s="48">
        <f>SUM(K5:K40)</f>
        <v>360</v>
      </c>
      <c r="L41" s="49">
        <f>SUM(L5:L40)</f>
        <v>1.1842245370370375</v>
      </c>
      <c r="M41" s="50">
        <f>L41/K41</f>
        <v>0.0032895126028806595</v>
      </c>
      <c r="N41" s="51">
        <f>M41*10</f>
        <v>0.03289512602880659</v>
      </c>
      <c r="O41" s="12"/>
      <c r="P41" s="65"/>
    </row>
    <row r="42" s="10" customFormat="1" ht="12.75">
      <c r="L42" s="11"/>
    </row>
    <row r="43" s="10" customFormat="1" ht="13.5" thickBot="1"/>
    <row r="44" spans="1:14" s="71" customFormat="1" ht="35.25" thickBot="1">
      <c r="A44" s="67" t="s">
        <v>55</v>
      </c>
      <c r="B44" s="68" t="s">
        <v>1</v>
      </c>
      <c r="C44" s="68" t="s">
        <v>2</v>
      </c>
      <c r="D44" s="68" t="s">
        <v>3</v>
      </c>
      <c r="E44" s="68" t="s">
        <v>4</v>
      </c>
      <c r="F44" s="68" t="s">
        <v>5</v>
      </c>
      <c r="G44" s="68" t="s">
        <v>6</v>
      </c>
      <c r="H44" s="68" t="s">
        <v>7</v>
      </c>
      <c r="I44" s="68" t="s">
        <v>8</v>
      </c>
      <c r="J44" s="68" t="s">
        <v>9</v>
      </c>
      <c r="K44" s="68" t="s">
        <v>10</v>
      </c>
      <c r="L44" s="68" t="s">
        <v>11</v>
      </c>
      <c r="M44" s="69" t="s">
        <v>12</v>
      </c>
      <c r="N44" s="70" t="s">
        <v>13</v>
      </c>
    </row>
    <row r="45" spans="1:14" s="40" customFormat="1" ht="12.75">
      <c r="A45" s="34">
        <v>1</v>
      </c>
      <c r="B45" s="35">
        <v>98</v>
      </c>
      <c r="C45" s="35" t="s">
        <v>60</v>
      </c>
      <c r="D45" s="36" t="s">
        <v>124</v>
      </c>
      <c r="E45" s="36" t="s">
        <v>83</v>
      </c>
      <c r="F45" s="36" t="s">
        <v>75</v>
      </c>
      <c r="G45" s="36" t="s">
        <v>39</v>
      </c>
      <c r="H45" s="36">
        <v>1976</v>
      </c>
      <c r="I45" s="36" t="s">
        <v>40</v>
      </c>
      <c r="J45" s="36" t="s">
        <v>123</v>
      </c>
      <c r="K45" s="36">
        <v>5</v>
      </c>
      <c r="L45" s="37">
        <v>0.024513888888888887</v>
      </c>
      <c r="M45" s="38">
        <f>L45/5</f>
        <v>0.004902777777777778</v>
      </c>
      <c r="N45" s="39">
        <v>1</v>
      </c>
    </row>
    <row r="46" spans="1:14" s="47" customFormat="1" ht="12.75">
      <c r="A46" s="41">
        <v>2</v>
      </c>
      <c r="B46" s="42">
        <v>133</v>
      </c>
      <c r="C46" s="42" t="s">
        <v>125</v>
      </c>
      <c r="D46" s="43" t="s">
        <v>126</v>
      </c>
      <c r="E46" s="43" t="s">
        <v>15</v>
      </c>
      <c r="F46" s="43" t="s">
        <v>75</v>
      </c>
      <c r="G46" s="43" t="s">
        <v>39</v>
      </c>
      <c r="H46" s="43">
        <v>1973</v>
      </c>
      <c r="I46" s="43" t="s">
        <v>45</v>
      </c>
      <c r="J46" s="43" t="s">
        <v>123</v>
      </c>
      <c r="K46" s="43">
        <v>5</v>
      </c>
      <c r="L46" s="44">
        <v>0.026331018518518517</v>
      </c>
      <c r="M46" s="45">
        <f>L46/5</f>
        <v>0.0052662037037037035</v>
      </c>
      <c r="N46" s="46">
        <v>1</v>
      </c>
    </row>
    <row r="47" spans="1:14" s="78" customFormat="1" ht="13.5" thickBot="1">
      <c r="A47" s="72">
        <v>3</v>
      </c>
      <c r="B47" s="73">
        <v>134</v>
      </c>
      <c r="C47" s="73" t="s">
        <v>127</v>
      </c>
      <c r="D47" s="74" t="s">
        <v>128</v>
      </c>
      <c r="E47" s="74" t="s">
        <v>15</v>
      </c>
      <c r="F47" s="74" t="s">
        <v>75</v>
      </c>
      <c r="G47" s="74" t="s">
        <v>16</v>
      </c>
      <c r="H47" s="74">
        <v>1941</v>
      </c>
      <c r="I47" s="74" t="s">
        <v>79</v>
      </c>
      <c r="J47" s="74" t="s">
        <v>123</v>
      </c>
      <c r="K47" s="74">
        <v>5</v>
      </c>
      <c r="L47" s="75">
        <v>0.03043981481481482</v>
      </c>
      <c r="M47" s="76">
        <f>L47/5</f>
        <v>0.006087962962962963</v>
      </c>
      <c r="N47" s="77">
        <v>1</v>
      </c>
    </row>
    <row r="48" spans="1:16" ht="13.5" thickBot="1">
      <c r="A48" s="9"/>
      <c r="K48" s="57">
        <f>SUM(K45:K47)</f>
        <v>15</v>
      </c>
      <c r="L48" s="58">
        <f>SUM(L45:L47)</f>
        <v>0.08128472222222223</v>
      </c>
      <c r="M48" s="59">
        <f>L48/K48</f>
        <v>0.005418981481481482</v>
      </c>
      <c r="N48" s="51">
        <f>M48*5</f>
        <v>0.02709490740740741</v>
      </c>
      <c r="P48" s="66"/>
    </row>
    <row r="49" spans="1:16" ht="12.75">
      <c r="A49" s="8" t="s">
        <v>51</v>
      </c>
      <c r="P49" s="66"/>
    </row>
    <row r="50" spans="1:2" ht="12.75">
      <c r="A50" s="9" t="s">
        <v>129</v>
      </c>
      <c r="B50" s="10"/>
    </row>
    <row r="51" spans="1:13" ht="12.75">
      <c r="A51" s="9" t="s">
        <v>52</v>
      </c>
      <c r="B51" s="10"/>
      <c r="M51" s="11"/>
    </row>
    <row r="52" spans="1:13" ht="12.75">
      <c r="A52" s="13" t="s">
        <v>130</v>
      </c>
      <c r="B52" s="14"/>
      <c r="M52" s="11"/>
    </row>
    <row r="53" spans="1:2" ht="12.75">
      <c r="A53" s="9" t="s">
        <v>131</v>
      </c>
      <c r="B53" s="10"/>
    </row>
    <row r="54" spans="1:2" ht="12.75">
      <c r="A54" s="9" t="s">
        <v>132</v>
      </c>
      <c r="B54" s="10"/>
    </row>
    <row r="55" ht="12.75">
      <c r="A55" s="79" t="s">
        <v>133</v>
      </c>
    </row>
    <row r="56" ht="12.75">
      <c r="A56" s="9" t="s">
        <v>72</v>
      </c>
    </row>
  </sheetData>
  <sheetProtection/>
  <autoFilter ref="A4:O41"/>
  <printOptions/>
  <pageMargins left="0" right="0" top="0" bottom="0" header="0" footer="0"/>
  <pageSetup fitToHeight="1" fitToWidth="1" horizontalDpi="600" verticalDpi="600" orientation="landscape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3"/>
  <sheetViews>
    <sheetView zoomScalePageLayoutView="0" workbookViewId="0" topLeftCell="A22">
      <selection activeCell="A48" sqref="A48"/>
    </sheetView>
  </sheetViews>
  <sheetFormatPr defaultColWidth="9.140625" defaultRowHeight="12.75"/>
  <cols>
    <col min="1" max="1" width="5.140625" style="2" customWidth="1"/>
    <col min="2" max="2" width="10.140625" style="2" customWidth="1"/>
    <col min="3" max="3" width="14.421875" style="2" customWidth="1"/>
    <col min="4" max="4" width="17.57421875" style="2" customWidth="1"/>
    <col min="5" max="5" width="16.421875" style="2" customWidth="1"/>
    <col min="6" max="6" width="26.140625" style="2" customWidth="1"/>
    <col min="7" max="7" width="7.140625" style="2" customWidth="1"/>
    <col min="8" max="8" width="9.421875" style="2" hidden="1" customWidth="1"/>
    <col min="9" max="9" width="7.28125" style="2" customWidth="1"/>
    <col min="10" max="10" width="8.57421875" style="2" hidden="1" customWidth="1"/>
    <col min="11" max="11" width="7.28125" style="2" customWidth="1"/>
    <col min="12" max="12" width="10.8515625" style="2" customWidth="1"/>
    <col min="13" max="13" width="10.00390625" style="2" hidden="1" customWidth="1"/>
    <col min="14" max="14" width="8.00390625" style="2" customWidth="1"/>
    <col min="15" max="16384" width="9.140625" style="2" customWidth="1"/>
  </cols>
  <sheetData>
    <row r="1" ht="12.75">
      <c r="A1" s="1" t="s">
        <v>134</v>
      </c>
    </row>
    <row r="2" ht="12.75">
      <c r="A2" s="1" t="s">
        <v>135</v>
      </c>
    </row>
    <row r="3" ht="13.5" thickBot="1">
      <c r="A3" s="1" t="s">
        <v>0</v>
      </c>
    </row>
    <row r="4" spans="1:14" s="7" customFormat="1" ht="35.25" thickBot="1">
      <c r="A4" s="3" t="s">
        <v>55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5" t="s">
        <v>12</v>
      </c>
      <c r="N4" s="6" t="s">
        <v>13</v>
      </c>
    </row>
    <row r="5" spans="1:14" s="21" customFormat="1" ht="12" customHeight="1">
      <c r="A5" s="15">
        <v>1</v>
      </c>
      <c r="B5" s="16">
        <v>945</v>
      </c>
      <c r="C5" s="16" t="s">
        <v>76</v>
      </c>
      <c r="D5" s="17" t="s">
        <v>19</v>
      </c>
      <c r="E5" s="17" t="s">
        <v>20</v>
      </c>
      <c r="F5" s="17" t="s">
        <v>99</v>
      </c>
      <c r="G5" s="17" t="s">
        <v>16</v>
      </c>
      <c r="H5" s="17">
        <v>1982</v>
      </c>
      <c r="I5" s="17" t="s">
        <v>21</v>
      </c>
      <c r="J5" s="17" t="s">
        <v>18</v>
      </c>
      <c r="K5" s="17">
        <v>10</v>
      </c>
      <c r="L5" s="18">
        <v>0.024837962962962964</v>
      </c>
      <c r="M5" s="19">
        <f aca="true" t="shared" si="0" ref="M5:M43">L5/10</f>
        <v>0.0024837962962962964</v>
      </c>
      <c r="N5" s="20">
        <v>1</v>
      </c>
    </row>
    <row r="6" spans="1:14" s="21" customFormat="1" ht="12" customHeight="1">
      <c r="A6" s="22">
        <f>A5+1</f>
        <v>2</v>
      </c>
      <c r="B6" s="23">
        <v>929</v>
      </c>
      <c r="C6" s="23" t="s">
        <v>14</v>
      </c>
      <c r="D6" s="24" t="s">
        <v>22</v>
      </c>
      <c r="E6" s="24" t="s">
        <v>23</v>
      </c>
      <c r="F6" s="24" t="s">
        <v>78</v>
      </c>
      <c r="G6" s="24" t="s">
        <v>16</v>
      </c>
      <c r="H6" s="24">
        <v>1972</v>
      </c>
      <c r="I6" s="24" t="s">
        <v>24</v>
      </c>
      <c r="J6" s="24" t="s">
        <v>18</v>
      </c>
      <c r="K6" s="24">
        <v>10</v>
      </c>
      <c r="L6" s="25">
        <v>0.025590277777777778</v>
      </c>
      <c r="M6" s="26">
        <f t="shared" si="0"/>
        <v>0.0025590277777777777</v>
      </c>
      <c r="N6" s="27">
        <v>1</v>
      </c>
    </row>
    <row r="7" spans="1:14" s="21" customFormat="1" ht="12" customHeight="1">
      <c r="A7" s="22">
        <f aca="true" t="shared" si="1" ref="A7:A43">A6+1</f>
        <v>3</v>
      </c>
      <c r="B7" s="23">
        <v>932</v>
      </c>
      <c r="C7" s="23" t="s">
        <v>84</v>
      </c>
      <c r="D7" s="24" t="s">
        <v>85</v>
      </c>
      <c r="E7" s="24" t="s">
        <v>86</v>
      </c>
      <c r="F7" s="24" t="s">
        <v>75</v>
      </c>
      <c r="G7" s="24" t="s">
        <v>16</v>
      </c>
      <c r="H7" s="24">
        <v>1979</v>
      </c>
      <c r="I7" s="24" t="s">
        <v>21</v>
      </c>
      <c r="J7" s="24" t="s">
        <v>18</v>
      </c>
      <c r="K7" s="24">
        <v>10</v>
      </c>
      <c r="L7" s="25">
        <v>0.02576388888888889</v>
      </c>
      <c r="M7" s="26">
        <f t="shared" si="0"/>
        <v>0.0025763888888888893</v>
      </c>
      <c r="N7" s="27">
        <v>2</v>
      </c>
    </row>
    <row r="8" spans="1:14" s="21" customFormat="1" ht="12" customHeight="1">
      <c r="A8" s="22">
        <f t="shared" si="1"/>
        <v>4</v>
      </c>
      <c r="B8" s="23">
        <v>960</v>
      </c>
      <c r="C8" s="23" t="s">
        <v>25</v>
      </c>
      <c r="D8" s="24" t="s">
        <v>53</v>
      </c>
      <c r="E8" s="24" t="s">
        <v>15</v>
      </c>
      <c r="F8" s="24" t="s">
        <v>75</v>
      </c>
      <c r="G8" s="24" t="s">
        <v>16</v>
      </c>
      <c r="H8" s="24">
        <v>1982</v>
      </c>
      <c r="I8" s="24" t="s">
        <v>21</v>
      </c>
      <c r="J8" s="24" t="s">
        <v>18</v>
      </c>
      <c r="K8" s="24">
        <v>10</v>
      </c>
      <c r="L8" s="25">
        <v>0.02685185185185185</v>
      </c>
      <c r="M8" s="26">
        <f t="shared" si="0"/>
        <v>0.002685185185185185</v>
      </c>
      <c r="N8" s="27">
        <v>3</v>
      </c>
    </row>
    <row r="9" spans="1:17" s="28" customFormat="1" ht="12" customHeight="1">
      <c r="A9" s="22">
        <f t="shared" si="1"/>
        <v>5</v>
      </c>
      <c r="B9" s="23">
        <v>930</v>
      </c>
      <c r="C9" s="23" t="s">
        <v>25</v>
      </c>
      <c r="D9" s="24" t="s">
        <v>80</v>
      </c>
      <c r="E9" s="24" t="s">
        <v>81</v>
      </c>
      <c r="F9" s="24" t="s">
        <v>75</v>
      </c>
      <c r="G9" s="24" t="s">
        <v>16</v>
      </c>
      <c r="H9" s="24">
        <v>1981</v>
      </c>
      <c r="I9" s="24" t="s">
        <v>21</v>
      </c>
      <c r="J9" s="24" t="s">
        <v>18</v>
      </c>
      <c r="K9" s="24">
        <v>10</v>
      </c>
      <c r="L9" s="25">
        <v>0.02756944444444445</v>
      </c>
      <c r="M9" s="26">
        <f t="shared" si="0"/>
        <v>0.0027569444444444447</v>
      </c>
      <c r="N9" s="27">
        <v>4</v>
      </c>
      <c r="Q9" s="21"/>
    </row>
    <row r="10" spans="1:17" s="29" customFormat="1" ht="12" customHeight="1">
      <c r="A10" s="22">
        <f t="shared" si="1"/>
        <v>6</v>
      </c>
      <c r="B10" s="23">
        <v>938</v>
      </c>
      <c r="C10" s="23" t="s">
        <v>14</v>
      </c>
      <c r="D10" s="24" t="s">
        <v>35</v>
      </c>
      <c r="E10" s="24" t="s">
        <v>26</v>
      </c>
      <c r="F10" s="24" t="s">
        <v>94</v>
      </c>
      <c r="G10" s="24" t="s">
        <v>16</v>
      </c>
      <c r="H10" s="24">
        <v>1979</v>
      </c>
      <c r="I10" s="24" t="s">
        <v>21</v>
      </c>
      <c r="J10" s="24" t="s">
        <v>18</v>
      </c>
      <c r="K10" s="24">
        <v>10</v>
      </c>
      <c r="L10" s="25">
        <v>0.02890046296296296</v>
      </c>
      <c r="M10" s="26">
        <f t="shared" si="0"/>
        <v>0.002890046296296296</v>
      </c>
      <c r="N10" s="27">
        <v>5</v>
      </c>
      <c r="O10" s="21"/>
      <c r="P10" s="21"/>
      <c r="Q10" s="21"/>
    </row>
    <row r="11" spans="1:14" s="21" customFormat="1" ht="12" customHeight="1">
      <c r="A11" s="22">
        <f t="shared" si="1"/>
        <v>7</v>
      </c>
      <c r="B11" s="23">
        <v>977</v>
      </c>
      <c r="C11" s="23" t="s">
        <v>69</v>
      </c>
      <c r="D11" s="24" t="s">
        <v>120</v>
      </c>
      <c r="E11" s="24" t="s">
        <v>121</v>
      </c>
      <c r="F11" s="24" t="s">
        <v>122</v>
      </c>
      <c r="G11" s="24" t="s">
        <v>16</v>
      </c>
      <c r="H11" s="24">
        <v>1992</v>
      </c>
      <c r="I11" s="24" t="s">
        <v>17</v>
      </c>
      <c r="J11" s="24" t="s">
        <v>18</v>
      </c>
      <c r="K11" s="24">
        <v>10</v>
      </c>
      <c r="L11" s="25">
        <v>0.028946759259259255</v>
      </c>
      <c r="M11" s="26">
        <f t="shared" si="0"/>
        <v>0.0028946759259259255</v>
      </c>
      <c r="N11" s="27">
        <v>1</v>
      </c>
    </row>
    <row r="12" spans="1:14" s="21" customFormat="1" ht="12" customHeight="1">
      <c r="A12" s="22">
        <f t="shared" si="1"/>
        <v>8</v>
      </c>
      <c r="B12" s="23">
        <v>931</v>
      </c>
      <c r="C12" s="23" t="s">
        <v>25</v>
      </c>
      <c r="D12" s="24" t="s">
        <v>57</v>
      </c>
      <c r="E12" s="24" t="s">
        <v>83</v>
      </c>
      <c r="F12" s="24" t="s">
        <v>58</v>
      </c>
      <c r="G12" s="24" t="s">
        <v>16</v>
      </c>
      <c r="H12" s="24">
        <v>1972</v>
      </c>
      <c r="I12" s="24" t="s">
        <v>24</v>
      </c>
      <c r="J12" s="24" t="s">
        <v>18</v>
      </c>
      <c r="K12" s="24">
        <v>10</v>
      </c>
      <c r="L12" s="25">
        <v>0.02900462962962963</v>
      </c>
      <c r="M12" s="26">
        <f t="shared" si="0"/>
        <v>0.002900462962962963</v>
      </c>
      <c r="N12" s="27">
        <v>2</v>
      </c>
    </row>
    <row r="13" spans="1:14" s="21" customFormat="1" ht="12" customHeight="1">
      <c r="A13" s="22">
        <f t="shared" si="1"/>
        <v>9</v>
      </c>
      <c r="B13" s="23">
        <v>933</v>
      </c>
      <c r="C13" s="23" t="s">
        <v>68</v>
      </c>
      <c r="D13" s="24" t="s">
        <v>87</v>
      </c>
      <c r="E13" s="24" t="s">
        <v>88</v>
      </c>
      <c r="F13" s="24" t="s">
        <v>89</v>
      </c>
      <c r="G13" s="24" t="s">
        <v>16</v>
      </c>
      <c r="H13" s="24">
        <v>1972</v>
      </c>
      <c r="I13" s="24" t="s">
        <v>24</v>
      </c>
      <c r="J13" s="24" t="s">
        <v>18</v>
      </c>
      <c r="K13" s="24">
        <v>10</v>
      </c>
      <c r="L13" s="25">
        <v>0.02957175925925926</v>
      </c>
      <c r="M13" s="26">
        <f t="shared" si="0"/>
        <v>0.002957175925925926</v>
      </c>
      <c r="N13" s="27">
        <v>3</v>
      </c>
    </row>
    <row r="14" spans="1:14" s="21" customFormat="1" ht="12" customHeight="1">
      <c r="A14" s="22">
        <f t="shared" si="1"/>
        <v>10</v>
      </c>
      <c r="B14" s="23">
        <v>1000</v>
      </c>
      <c r="C14" s="23" t="s">
        <v>136</v>
      </c>
      <c r="D14" s="24" t="s">
        <v>137</v>
      </c>
      <c r="E14" s="24" t="s">
        <v>26</v>
      </c>
      <c r="F14" s="24" t="s">
        <v>82</v>
      </c>
      <c r="G14" s="24" t="s">
        <v>16</v>
      </c>
      <c r="H14" s="24">
        <v>1955</v>
      </c>
      <c r="I14" s="24" t="s">
        <v>27</v>
      </c>
      <c r="J14" s="24" t="s">
        <v>18</v>
      </c>
      <c r="K14" s="24">
        <v>10</v>
      </c>
      <c r="L14" s="25">
        <v>0.029618055555555554</v>
      </c>
      <c r="M14" s="26">
        <f t="shared" si="0"/>
        <v>0.002961805555555555</v>
      </c>
      <c r="N14" s="27">
        <v>1</v>
      </c>
    </row>
    <row r="15" spans="1:14" s="21" customFormat="1" ht="12" customHeight="1">
      <c r="A15" s="22">
        <f t="shared" si="1"/>
        <v>11</v>
      </c>
      <c r="B15" s="23">
        <v>952</v>
      </c>
      <c r="C15" s="23" t="s">
        <v>108</v>
      </c>
      <c r="D15" s="24" t="s">
        <v>109</v>
      </c>
      <c r="E15" s="24" t="s">
        <v>15</v>
      </c>
      <c r="F15" s="24" t="s">
        <v>75</v>
      </c>
      <c r="G15" s="24" t="s">
        <v>16</v>
      </c>
      <c r="H15" s="24">
        <v>1999</v>
      </c>
      <c r="I15" s="24" t="s">
        <v>17</v>
      </c>
      <c r="J15" s="24" t="s">
        <v>18</v>
      </c>
      <c r="K15" s="24">
        <v>10</v>
      </c>
      <c r="L15" s="25">
        <v>0.029675925925925925</v>
      </c>
      <c r="M15" s="26">
        <f t="shared" si="0"/>
        <v>0.0029675925925925924</v>
      </c>
      <c r="N15" s="27">
        <v>2</v>
      </c>
    </row>
    <row r="16" spans="1:14" s="21" customFormat="1" ht="12" customHeight="1">
      <c r="A16" s="22">
        <f t="shared" si="1"/>
        <v>12</v>
      </c>
      <c r="B16" s="23">
        <v>940</v>
      </c>
      <c r="C16" s="23" t="s">
        <v>28</v>
      </c>
      <c r="D16" s="24" t="s">
        <v>29</v>
      </c>
      <c r="E16" s="24" t="s">
        <v>30</v>
      </c>
      <c r="F16" s="24" t="s">
        <v>75</v>
      </c>
      <c r="G16" s="24" t="s">
        <v>16</v>
      </c>
      <c r="H16" s="24">
        <v>1974</v>
      </c>
      <c r="I16" s="24" t="s">
        <v>24</v>
      </c>
      <c r="J16" s="24" t="s">
        <v>18</v>
      </c>
      <c r="K16" s="24">
        <v>10</v>
      </c>
      <c r="L16" s="25">
        <v>0.0297337962962963</v>
      </c>
      <c r="M16" s="26">
        <f t="shared" si="0"/>
        <v>0.00297337962962963</v>
      </c>
      <c r="N16" s="27">
        <v>4</v>
      </c>
    </row>
    <row r="17" spans="1:14" s="21" customFormat="1" ht="12" customHeight="1">
      <c r="A17" s="22">
        <f t="shared" si="1"/>
        <v>13</v>
      </c>
      <c r="B17" s="23">
        <v>957</v>
      </c>
      <c r="C17" s="23" t="s">
        <v>114</v>
      </c>
      <c r="D17" s="24" t="s">
        <v>115</v>
      </c>
      <c r="E17" s="24" t="s">
        <v>15</v>
      </c>
      <c r="F17" s="24" t="s">
        <v>75</v>
      </c>
      <c r="G17" s="24" t="s">
        <v>16</v>
      </c>
      <c r="H17" s="24">
        <v>1991</v>
      </c>
      <c r="I17" s="24" t="s">
        <v>17</v>
      </c>
      <c r="J17" s="24" t="s">
        <v>18</v>
      </c>
      <c r="K17" s="24">
        <v>10</v>
      </c>
      <c r="L17" s="25">
        <v>0.029837962962962965</v>
      </c>
      <c r="M17" s="26">
        <f t="shared" si="0"/>
        <v>0.0029837962962962965</v>
      </c>
      <c r="N17" s="27">
        <v>3</v>
      </c>
    </row>
    <row r="18" spans="1:14" s="21" customFormat="1" ht="12" customHeight="1">
      <c r="A18" s="22">
        <f t="shared" si="1"/>
        <v>14</v>
      </c>
      <c r="B18" s="23">
        <v>937</v>
      </c>
      <c r="C18" s="23" t="s">
        <v>41</v>
      </c>
      <c r="D18" s="24" t="s">
        <v>42</v>
      </c>
      <c r="E18" s="24" t="s">
        <v>20</v>
      </c>
      <c r="F18" s="24" t="s">
        <v>54</v>
      </c>
      <c r="G18" s="24" t="s">
        <v>16</v>
      </c>
      <c r="H18" s="24">
        <v>1979</v>
      </c>
      <c r="I18" s="24" t="s">
        <v>21</v>
      </c>
      <c r="J18" s="24" t="s">
        <v>18</v>
      </c>
      <c r="K18" s="24">
        <v>10</v>
      </c>
      <c r="L18" s="25">
        <v>0.030138888888888885</v>
      </c>
      <c r="M18" s="26">
        <f t="shared" si="0"/>
        <v>0.0030138888888888884</v>
      </c>
      <c r="N18" s="27">
        <v>6</v>
      </c>
    </row>
    <row r="19" spans="1:14" s="21" customFormat="1" ht="12" customHeight="1">
      <c r="A19" s="22">
        <f t="shared" si="1"/>
        <v>15</v>
      </c>
      <c r="B19" s="23">
        <v>948</v>
      </c>
      <c r="C19" s="23" t="s">
        <v>102</v>
      </c>
      <c r="D19" s="24" t="s">
        <v>103</v>
      </c>
      <c r="E19" s="24" t="s">
        <v>104</v>
      </c>
      <c r="F19" s="24" t="s">
        <v>75</v>
      </c>
      <c r="G19" s="24" t="s">
        <v>16</v>
      </c>
      <c r="H19" s="24">
        <v>1980</v>
      </c>
      <c r="I19" s="24" t="s">
        <v>21</v>
      </c>
      <c r="J19" s="24" t="s">
        <v>18</v>
      </c>
      <c r="K19" s="24">
        <v>10</v>
      </c>
      <c r="L19" s="25">
        <v>0.03027777777777778</v>
      </c>
      <c r="M19" s="26">
        <f t="shared" si="0"/>
        <v>0.0030277777777777777</v>
      </c>
      <c r="N19" s="27">
        <v>7</v>
      </c>
    </row>
    <row r="20" spans="1:14" s="21" customFormat="1" ht="12" customHeight="1">
      <c r="A20" s="22">
        <f t="shared" si="1"/>
        <v>16</v>
      </c>
      <c r="B20" s="23">
        <v>825</v>
      </c>
      <c r="C20" s="23" t="s">
        <v>67</v>
      </c>
      <c r="D20" s="24" t="s">
        <v>73</v>
      </c>
      <c r="E20" s="24" t="s">
        <v>74</v>
      </c>
      <c r="F20" s="24" t="s">
        <v>75</v>
      </c>
      <c r="G20" s="24" t="s">
        <v>16</v>
      </c>
      <c r="H20" s="24">
        <v>1972</v>
      </c>
      <c r="I20" s="24" t="s">
        <v>24</v>
      </c>
      <c r="J20" s="24" t="s">
        <v>18</v>
      </c>
      <c r="K20" s="24">
        <v>10</v>
      </c>
      <c r="L20" s="25">
        <v>0.030335648148148143</v>
      </c>
      <c r="M20" s="26">
        <f t="shared" si="0"/>
        <v>0.0030335648148148145</v>
      </c>
      <c r="N20" s="27">
        <v>5</v>
      </c>
    </row>
    <row r="21" spans="1:14" s="21" customFormat="1" ht="12" customHeight="1">
      <c r="A21" s="22">
        <f t="shared" si="1"/>
        <v>17</v>
      </c>
      <c r="B21" s="23">
        <v>936</v>
      </c>
      <c r="C21" s="23" t="s">
        <v>43</v>
      </c>
      <c r="D21" s="24" t="s">
        <v>92</v>
      </c>
      <c r="E21" s="24" t="s">
        <v>93</v>
      </c>
      <c r="F21" s="24" t="s">
        <v>75</v>
      </c>
      <c r="G21" s="24" t="s">
        <v>16</v>
      </c>
      <c r="H21" s="24">
        <v>1978</v>
      </c>
      <c r="I21" s="24" t="s">
        <v>21</v>
      </c>
      <c r="J21" s="24" t="s">
        <v>18</v>
      </c>
      <c r="K21" s="24">
        <v>10</v>
      </c>
      <c r="L21" s="25">
        <v>0.03361111111111111</v>
      </c>
      <c r="M21" s="26">
        <f t="shared" si="0"/>
        <v>0.003361111111111111</v>
      </c>
      <c r="N21" s="27">
        <v>8</v>
      </c>
    </row>
    <row r="22" spans="1:14" s="21" customFormat="1" ht="12" customHeight="1">
      <c r="A22" s="22">
        <f t="shared" si="1"/>
        <v>18</v>
      </c>
      <c r="B22" s="23">
        <v>939</v>
      </c>
      <c r="C22" s="23" t="s">
        <v>33</v>
      </c>
      <c r="D22" s="24" t="s">
        <v>34</v>
      </c>
      <c r="E22" s="24" t="s">
        <v>26</v>
      </c>
      <c r="F22" s="24" t="s">
        <v>95</v>
      </c>
      <c r="G22" s="24" t="s">
        <v>16</v>
      </c>
      <c r="H22" s="24">
        <v>1958</v>
      </c>
      <c r="I22" s="24" t="s">
        <v>27</v>
      </c>
      <c r="J22" s="24" t="s">
        <v>18</v>
      </c>
      <c r="K22" s="24">
        <v>10</v>
      </c>
      <c r="L22" s="25">
        <v>0.033715277777777775</v>
      </c>
      <c r="M22" s="26">
        <f t="shared" si="0"/>
        <v>0.0033715277777777775</v>
      </c>
      <c r="N22" s="27">
        <v>2</v>
      </c>
    </row>
    <row r="23" spans="1:14" s="21" customFormat="1" ht="12" customHeight="1">
      <c r="A23" s="22">
        <f t="shared" si="1"/>
        <v>19</v>
      </c>
      <c r="B23" s="23">
        <v>946</v>
      </c>
      <c r="C23" s="23" t="s">
        <v>14</v>
      </c>
      <c r="D23" s="24" t="s">
        <v>100</v>
      </c>
      <c r="E23" s="24" t="s">
        <v>101</v>
      </c>
      <c r="F23" s="24" t="s">
        <v>75</v>
      </c>
      <c r="G23" s="24" t="s">
        <v>16</v>
      </c>
      <c r="H23" s="24">
        <v>1984</v>
      </c>
      <c r="I23" s="24" t="s">
        <v>21</v>
      </c>
      <c r="J23" s="24" t="s">
        <v>18</v>
      </c>
      <c r="K23" s="24">
        <v>10</v>
      </c>
      <c r="L23" s="25">
        <v>0.03375</v>
      </c>
      <c r="M23" s="26">
        <f t="shared" si="0"/>
        <v>0.0033750000000000004</v>
      </c>
      <c r="N23" s="27">
        <v>9</v>
      </c>
    </row>
    <row r="24" spans="1:14" s="21" customFormat="1" ht="12" customHeight="1">
      <c r="A24" s="22">
        <f t="shared" si="1"/>
        <v>20</v>
      </c>
      <c r="B24" s="23">
        <v>944</v>
      </c>
      <c r="C24" s="23" t="s">
        <v>76</v>
      </c>
      <c r="D24" s="24" t="s">
        <v>98</v>
      </c>
      <c r="E24" s="24" t="s">
        <v>15</v>
      </c>
      <c r="F24" s="24" t="s">
        <v>75</v>
      </c>
      <c r="G24" s="24" t="s">
        <v>16</v>
      </c>
      <c r="H24" s="24">
        <v>1972</v>
      </c>
      <c r="I24" s="24" t="s">
        <v>24</v>
      </c>
      <c r="J24" s="24" t="s">
        <v>18</v>
      </c>
      <c r="K24" s="24">
        <v>10</v>
      </c>
      <c r="L24" s="25">
        <v>0.0338425925925926</v>
      </c>
      <c r="M24" s="26">
        <f t="shared" si="0"/>
        <v>0.0033842592592592596</v>
      </c>
      <c r="N24" s="27">
        <v>6</v>
      </c>
    </row>
    <row r="25" spans="1:14" s="21" customFormat="1" ht="12" customHeight="1">
      <c r="A25" s="22">
        <f t="shared" si="1"/>
        <v>21</v>
      </c>
      <c r="B25" s="23">
        <v>963</v>
      </c>
      <c r="C25" s="23" t="s">
        <v>106</v>
      </c>
      <c r="D25" s="24" t="s">
        <v>138</v>
      </c>
      <c r="E25" s="24" t="s">
        <v>139</v>
      </c>
      <c r="F25" s="24" t="s">
        <v>140</v>
      </c>
      <c r="G25" s="24" t="s">
        <v>16</v>
      </c>
      <c r="H25" s="24">
        <v>1978</v>
      </c>
      <c r="I25" s="24" t="s">
        <v>21</v>
      </c>
      <c r="J25" s="24" t="s">
        <v>18</v>
      </c>
      <c r="K25" s="24">
        <v>10</v>
      </c>
      <c r="L25" s="25">
        <v>0.03425925925925926</v>
      </c>
      <c r="M25" s="26">
        <f t="shared" si="0"/>
        <v>0.003425925925925926</v>
      </c>
      <c r="N25" s="27">
        <v>10</v>
      </c>
    </row>
    <row r="26" spans="1:17" s="64" customFormat="1" ht="12.75">
      <c r="A26" s="22">
        <f t="shared" si="1"/>
        <v>22</v>
      </c>
      <c r="B26" s="23">
        <v>935</v>
      </c>
      <c r="C26" s="23" t="s">
        <v>37</v>
      </c>
      <c r="D26" s="24" t="s">
        <v>91</v>
      </c>
      <c r="E26" s="24" t="s">
        <v>20</v>
      </c>
      <c r="F26" s="24" t="s">
        <v>54</v>
      </c>
      <c r="G26" s="24" t="s">
        <v>16</v>
      </c>
      <c r="H26" s="24">
        <v>1976</v>
      </c>
      <c r="I26" s="24" t="s">
        <v>21</v>
      </c>
      <c r="J26" s="24" t="s">
        <v>18</v>
      </c>
      <c r="K26" s="80">
        <v>10</v>
      </c>
      <c r="L26" s="81">
        <v>0.03435185185185185</v>
      </c>
      <c r="M26" s="82">
        <f t="shared" si="0"/>
        <v>0.0034351851851851848</v>
      </c>
      <c r="N26" s="83">
        <v>11</v>
      </c>
      <c r="Q26" s="21"/>
    </row>
    <row r="27" spans="1:14" s="21" customFormat="1" ht="12" customHeight="1">
      <c r="A27" s="22">
        <f t="shared" si="1"/>
        <v>23</v>
      </c>
      <c r="B27" s="55">
        <v>941</v>
      </c>
      <c r="C27" s="55" t="s">
        <v>96</v>
      </c>
      <c r="D27" s="56" t="s">
        <v>97</v>
      </c>
      <c r="E27" s="56" t="s">
        <v>26</v>
      </c>
      <c r="F27" s="56" t="s">
        <v>75</v>
      </c>
      <c r="G27" s="56" t="s">
        <v>16</v>
      </c>
      <c r="H27" s="56">
        <v>1964</v>
      </c>
      <c r="I27" s="56" t="s">
        <v>27</v>
      </c>
      <c r="J27" s="56" t="s">
        <v>18</v>
      </c>
      <c r="K27" s="24">
        <v>10</v>
      </c>
      <c r="L27" s="25">
        <v>0.03450231481481481</v>
      </c>
      <c r="M27" s="26">
        <f t="shared" si="0"/>
        <v>0.003450231481481481</v>
      </c>
      <c r="N27" s="27">
        <v>3</v>
      </c>
    </row>
    <row r="28" spans="1:14" s="21" customFormat="1" ht="12" customHeight="1">
      <c r="A28" s="22">
        <f t="shared" si="1"/>
        <v>24</v>
      </c>
      <c r="B28" s="55">
        <v>964</v>
      </c>
      <c r="C28" s="55" t="s">
        <v>37</v>
      </c>
      <c r="D28" s="56" t="s">
        <v>141</v>
      </c>
      <c r="E28" s="56" t="s">
        <v>142</v>
      </c>
      <c r="F28" s="56" t="s">
        <v>75</v>
      </c>
      <c r="G28" s="56" t="s">
        <v>16</v>
      </c>
      <c r="H28" s="56">
        <v>1973</v>
      </c>
      <c r="I28" s="56" t="s">
        <v>24</v>
      </c>
      <c r="J28" s="56" t="s">
        <v>18</v>
      </c>
      <c r="K28" s="24">
        <v>10</v>
      </c>
      <c r="L28" s="25">
        <v>0.03459490740740741</v>
      </c>
      <c r="M28" s="26">
        <f t="shared" si="0"/>
        <v>0.003459490740740741</v>
      </c>
      <c r="N28" s="27">
        <v>7</v>
      </c>
    </row>
    <row r="29" spans="1:14" s="21" customFormat="1" ht="12" customHeight="1">
      <c r="A29" s="22">
        <f t="shared" si="1"/>
        <v>25</v>
      </c>
      <c r="B29" s="55">
        <v>969</v>
      </c>
      <c r="C29" s="55" t="s">
        <v>36</v>
      </c>
      <c r="D29" s="56" t="s">
        <v>35</v>
      </c>
      <c r="E29" s="56" t="s">
        <v>15</v>
      </c>
      <c r="F29" s="56" t="s">
        <v>143</v>
      </c>
      <c r="G29" s="56" t="s">
        <v>16</v>
      </c>
      <c r="H29" s="56">
        <v>1976</v>
      </c>
      <c r="I29" s="56" t="s">
        <v>21</v>
      </c>
      <c r="J29" s="56" t="s">
        <v>18</v>
      </c>
      <c r="K29" s="24">
        <v>10</v>
      </c>
      <c r="L29" s="25">
        <v>0.0356712962962963</v>
      </c>
      <c r="M29" s="26">
        <f t="shared" si="0"/>
        <v>0.0035671296296296297</v>
      </c>
      <c r="N29" s="27">
        <v>12</v>
      </c>
    </row>
    <row r="30" spans="1:14" s="21" customFormat="1" ht="12" customHeight="1">
      <c r="A30" s="22">
        <f t="shared" si="1"/>
        <v>26</v>
      </c>
      <c r="B30" s="55">
        <v>968</v>
      </c>
      <c r="C30" s="55" t="s">
        <v>37</v>
      </c>
      <c r="D30" s="56" t="s">
        <v>144</v>
      </c>
      <c r="E30" s="56" t="s">
        <v>15</v>
      </c>
      <c r="F30" s="56" t="s">
        <v>75</v>
      </c>
      <c r="G30" s="56" t="s">
        <v>16</v>
      </c>
      <c r="H30" s="56">
        <v>1983</v>
      </c>
      <c r="I30" s="56" t="s">
        <v>21</v>
      </c>
      <c r="J30" s="56" t="s">
        <v>18</v>
      </c>
      <c r="K30" s="24">
        <v>10</v>
      </c>
      <c r="L30" s="25">
        <v>0.03607638888888889</v>
      </c>
      <c r="M30" s="26">
        <f t="shared" si="0"/>
        <v>0.0036076388888888885</v>
      </c>
      <c r="N30" s="27">
        <v>13</v>
      </c>
    </row>
    <row r="31" spans="1:14" s="21" customFormat="1" ht="12" customHeight="1">
      <c r="A31" s="22">
        <f t="shared" si="1"/>
        <v>27</v>
      </c>
      <c r="B31" s="55">
        <v>965</v>
      </c>
      <c r="C31" s="55" t="s">
        <v>43</v>
      </c>
      <c r="D31" s="56" t="s">
        <v>145</v>
      </c>
      <c r="E31" s="56" t="s">
        <v>15</v>
      </c>
      <c r="F31" s="56" t="s">
        <v>146</v>
      </c>
      <c r="G31" s="56" t="s">
        <v>16</v>
      </c>
      <c r="H31" s="56">
        <v>1982</v>
      </c>
      <c r="I31" s="56" t="s">
        <v>21</v>
      </c>
      <c r="J31" s="56" t="s">
        <v>18</v>
      </c>
      <c r="K31" s="24">
        <v>10</v>
      </c>
      <c r="L31" s="25">
        <v>0.03662037037037037</v>
      </c>
      <c r="M31" s="26">
        <f t="shared" si="0"/>
        <v>0.0036620370370370374</v>
      </c>
      <c r="N31" s="27">
        <v>14</v>
      </c>
    </row>
    <row r="32" spans="1:14" s="21" customFormat="1" ht="12" customHeight="1">
      <c r="A32" s="22">
        <f t="shared" si="1"/>
        <v>28</v>
      </c>
      <c r="B32" s="55">
        <v>949</v>
      </c>
      <c r="C32" s="55" t="s">
        <v>76</v>
      </c>
      <c r="D32" s="56" t="s">
        <v>38</v>
      </c>
      <c r="E32" s="56" t="s">
        <v>15</v>
      </c>
      <c r="F32" s="56" t="s">
        <v>75</v>
      </c>
      <c r="G32" s="56" t="s">
        <v>16</v>
      </c>
      <c r="H32" s="56">
        <v>1972</v>
      </c>
      <c r="I32" s="56" t="s">
        <v>24</v>
      </c>
      <c r="J32" s="56" t="s">
        <v>18</v>
      </c>
      <c r="K32" s="24">
        <v>10</v>
      </c>
      <c r="L32" s="25">
        <v>0.036828703703703704</v>
      </c>
      <c r="M32" s="26">
        <f t="shared" si="0"/>
        <v>0.00368287037037037</v>
      </c>
      <c r="N32" s="27">
        <v>8</v>
      </c>
    </row>
    <row r="33" spans="1:14" s="64" customFormat="1" ht="12" customHeight="1">
      <c r="A33" s="41">
        <f t="shared" si="1"/>
        <v>29</v>
      </c>
      <c r="B33" s="84">
        <v>961</v>
      </c>
      <c r="C33" s="84" t="s">
        <v>147</v>
      </c>
      <c r="D33" s="85" t="s">
        <v>148</v>
      </c>
      <c r="E33" s="85" t="s">
        <v>149</v>
      </c>
      <c r="F33" s="85" t="s">
        <v>140</v>
      </c>
      <c r="G33" s="85" t="s">
        <v>39</v>
      </c>
      <c r="H33" s="85">
        <v>1984</v>
      </c>
      <c r="I33" s="85" t="s">
        <v>40</v>
      </c>
      <c r="J33" s="85" t="s">
        <v>18</v>
      </c>
      <c r="K33" s="43">
        <v>10</v>
      </c>
      <c r="L33" s="44">
        <v>0.0372337962962963</v>
      </c>
      <c r="M33" s="45">
        <f t="shared" si="0"/>
        <v>0.00372337962962963</v>
      </c>
      <c r="N33" s="46">
        <v>1</v>
      </c>
    </row>
    <row r="34" spans="1:14" s="64" customFormat="1" ht="12" customHeight="1">
      <c r="A34" s="41">
        <f t="shared" si="1"/>
        <v>30</v>
      </c>
      <c r="B34" s="84">
        <v>962</v>
      </c>
      <c r="C34" s="84" t="s">
        <v>150</v>
      </c>
      <c r="D34" s="85" t="s">
        <v>151</v>
      </c>
      <c r="E34" s="85" t="s">
        <v>139</v>
      </c>
      <c r="F34" s="85" t="s">
        <v>140</v>
      </c>
      <c r="G34" s="85" t="s">
        <v>39</v>
      </c>
      <c r="H34" s="85">
        <v>1980</v>
      </c>
      <c r="I34" s="85" t="s">
        <v>40</v>
      </c>
      <c r="J34" s="85" t="s">
        <v>18</v>
      </c>
      <c r="K34" s="43">
        <v>10</v>
      </c>
      <c r="L34" s="44">
        <v>0.03822916666666667</v>
      </c>
      <c r="M34" s="45">
        <f t="shared" si="0"/>
        <v>0.0038229166666666667</v>
      </c>
      <c r="N34" s="46">
        <v>2</v>
      </c>
    </row>
    <row r="35" spans="1:14" s="64" customFormat="1" ht="12" customHeight="1">
      <c r="A35" s="41">
        <f t="shared" si="1"/>
        <v>31</v>
      </c>
      <c r="B35" s="84">
        <v>955</v>
      </c>
      <c r="C35" s="84" t="s">
        <v>46</v>
      </c>
      <c r="D35" s="85" t="s">
        <v>47</v>
      </c>
      <c r="E35" s="85" t="s">
        <v>15</v>
      </c>
      <c r="F35" s="85" t="s">
        <v>75</v>
      </c>
      <c r="G35" s="85" t="s">
        <v>39</v>
      </c>
      <c r="H35" s="85">
        <v>1954</v>
      </c>
      <c r="I35" s="85" t="s">
        <v>112</v>
      </c>
      <c r="J35" s="85" t="s">
        <v>18</v>
      </c>
      <c r="K35" s="43">
        <v>10</v>
      </c>
      <c r="L35" s="44">
        <v>0.03849537037037037</v>
      </c>
      <c r="M35" s="45">
        <f t="shared" si="0"/>
        <v>0.0038495370370370367</v>
      </c>
      <c r="N35" s="46">
        <v>1</v>
      </c>
    </row>
    <row r="36" spans="1:14" s="21" customFormat="1" ht="12" customHeight="1">
      <c r="A36" s="22">
        <f t="shared" si="1"/>
        <v>32</v>
      </c>
      <c r="B36" s="55">
        <v>928</v>
      </c>
      <c r="C36" s="55" t="s">
        <v>31</v>
      </c>
      <c r="D36" s="56" t="s">
        <v>32</v>
      </c>
      <c r="E36" s="56" t="s">
        <v>15</v>
      </c>
      <c r="F36" s="56" t="s">
        <v>82</v>
      </c>
      <c r="G36" s="56" t="s">
        <v>16</v>
      </c>
      <c r="H36" s="56">
        <v>1960</v>
      </c>
      <c r="I36" s="56" t="s">
        <v>27</v>
      </c>
      <c r="J36" s="56" t="s">
        <v>18</v>
      </c>
      <c r="K36" s="24">
        <v>10</v>
      </c>
      <c r="L36" s="25">
        <v>0.03849537037037037</v>
      </c>
      <c r="M36" s="26">
        <f t="shared" si="0"/>
        <v>0.0038495370370370367</v>
      </c>
      <c r="N36" s="27">
        <v>4</v>
      </c>
    </row>
    <row r="37" spans="1:14" s="21" customFormat="1" ht="12" customHeight="1">
      <c r="A37" s="22">
        <f t="shared" si="1"/>
        <v>33</v>
      </c>
      <c r="B37" s="55">
        <v>942</v>
      </c>
      <c r="C37" s="55" t="s">
        <v>62</v>
      </c>
      <c r="D37" s="56" t="s">
        <v>63</v>
      </c>
      <c r="E37" s="56" t="s">
        <v>15</v>
      </c>
      <c r="F37" s="56" t="s">
        <v>75</v>
      </c>
      <c r="G37" s="56" t="s">
        <v>16</v>
      </c>
      <c r="H37" s="56">
        <v>1962</v>
      </c>
      <c r="I37" s="56" t="s">
        <v>27</v>
      </c>
      <c r="J37" s="56" t="s">
        <v>18</v>
      </c>
      <c r="K37" s="24">
        <v>10</v>
      </c>
      <c r="L37" s="25">
        <v>0.03849537037037037</v>
      </c>
      <c r="M37" s="26">
        <f t="shared" si="0"/>
        <v>0.0038495370370370367</v>
      </c>
      <c r="N37" s="27">
        <v>5</v>
      </c>
    </row>
    <row r="38" spans="1:14" s="21" customFormat="1" ht="12" customHeight="1">
      <c r="A38" s="22">
        <f t="shared" si="1"/>
        <v>34</v>
      </c>
      <c r="B38" s="55">
        <v>943</v>
      </c>
      <c r="C38" s="55" t="s">
        <v>43</v>
      </c>
      <c r="D38" s="56" t="s">
        <v>44</v>
      </c>
      <c r="E38" s="56" t="s">
        <v>15</v>
      </c>
      <c r="F38" s="56" t="s">
        <v>75</v>
      </c>
      <c r="G38" s="56" t="s">
        <v>16</v>
      </c>
      <c r="H38" s="56">
        <v>1959</v>
      </c>
      <c r="I38" s="56" t="s">
        <v>27</v>
      </c>
      <c r="J38" s="56" t="s">
        <v>18</v>
      </c>
      <c r="K38" s="24">
        <v>10</v>
      </c>
      <c r="L38" s="25">
        <v>0.03849537037037037</v>
      </c>
      <c r="M38" s="26">
        <f t="shared" si="0"/>
        <v>0.0038495370370370367</v>
      </c>
      <c r="N38" s="27">
        <v>6</v>
      </c>
    </row>
    <row r="39" spans="1:14" s="21" customFormat="1" ht="12" customHeight="1">
      <c r="A39" s="22">
        <f t="shared" si="1"/>
        <v>35</v>
      </c>
      <c r="B39" s="55">
        <v>947</v>
      </c>
      <c r="C39" s="55" t="s">
        <v>48</v>
      </c>
      <c r="D39" s="56" t="s">
        <v>49</v>
      </c>
      <c r="E39" s="56" t="s">
        <v>59</v>
      </c>
      <c r="F39" s="56" t="s">
        <v>82</v>
      </c>
      <c r="G39" s="56" t="s">
        <v>16</v>
      </c>
      <c r="H39" s="56">
        <v>1949</v>
      </c>
      <c r="I39" s="56" t="s">
        <v>50</v>
      </c>
      <c r="J39" s="56" t="s">
        <v>18</v>
      </c>
      <c r="K39" s="24">
        <v>10</v>
      </c>
      <c r="L39" s="25">
        <v>0.03923611111111111</v>
      </c>
      <c r="M39" s="26">
        <f t="shared" si="0"/>
        <v>0.003923611111111111</v>
      </c>
      <c r="N39" s="27">
        <v>1</v>
      </c>
    </row>
    <row r="40" spans="1:14" s="64" customFormat="1" ht="12" customHeight="1">
      <c r="A40" s="41">
        <f t="shared" si="1"/>
        <v>36</v>
      </c>
      <c r="B40" s="42">
        <v>966</v>
      </c>
      <c r="C40" s="42" t="s">
        <v>152</v>
      </c>
      <c r="D40" s="43" t="s">
        <v>153</v>
      </c>
      <c r="E40" s="43" t="s">
        <v>26</v>
      </c>
      <c r="F40" s="43" t="s">
        <v>82</v>
      </c>
      <c r="G40" s="43" t="s">
        <v>39</v>
      </c>
      <c r="H40" s="43">
        <v>1970</v>
      </c>
      <c r="I40" s="43" t="s">
        <v>45</v>
      </c>
      <c r="J40" s="43" t="s">
        <v>18</v>
      </c>
      <c r="K40" s="43">
        <v>10</v>
      </c>
      <c r="L40" s="44">
        <v>0.04134259259259259</v>
      </c>
      <c r="M40" s="45">
        <f t="shared" si="0"/>
        <v>0.004134259259259259</v>
      </c>
      <c r="N40" s="46">
        <v>1</v>
      </c>
    </row>
    <row r="41" spans="1:14" s="21" customFormat="1" ht="12" customHeight="1">
      <c r="A41" s="22">
        <f t="shared" si="1"/>
        <v>37</v>
      </c>
      <c r="B41" s="23">
        <v>967</v>
      </c>
      <c r="C41" s="23" t="s">
        <v>154</v>
      </c>
      <c r="D41" s="24" t="s">
        <v>155</v>
      </c>
      <c r="E41" s="24" t="s">
        <v>26</v>
      </c>
      <c r="F41" s="24" t="s">
        <v>82</v>
      </c>
      <c r="G41" s="24" t="s">
        <v>16</v>
      </c>
      <c r="H41" s="24">
        <v>1973</v>
      </c>
      <c r="I41" s="24" t="s">
        <v>24</v>
      </c>
      <c r="J41" s="24" t="s">
        <v>18</v>
      </c>
      <c r="K41" s="24">
        <v>10</v>
      </c>
      <c r="L41" s="25">
        <v>0.04134259259259259</v>
      </c>
      <c r="M41" s="26">
        <f t="shared" si="0"/>
        <v>0.004134259259259259</v>
      </c>
      <c r="N41" s="27">
        <v>9</v>
      </c>
    </row>
    <row r="42" spans="1:14" s="21" customFormat="1" ht="12" customHeight="1">
      <c r="A42" s="22">
        <f t="shared" si="1"/>
        <v>38</v>
      </c>
      <c r="B42" s="23">
        <v>138</v>
      </c>
      <c r="C42" s="23" t="s">
        <v>156</v>
      </c>
      <c r="D42" s="24" t="s">
        <v>157</v>
      </c>
      <c r="E42" s="24" t="s">
        <v>15</v>
      </c>
      <c r="F42" s="24" t="s">
        <v>82</v>
      </c>
      <c r="G42" s="24" t="s">
        <v>16</v>
      </c>
      <c r="H42" s="24">
        <v>2005</v>
      </c>
      <c r="I42" s="24" t="s">
        <v>158</v>
      </c>
      <c r="J42" s="24" t="s">
        <v>18</v>
      </c>
      <c r="K42" s="24">
        <v>2</v>
      </c>
      <c r="L42" s="25">
        <v>0.007592592592592593</v>
      </c>
      <c r="M42" s="26">
        <f t="shared" si="0"/>
        <v>0.0007592592592592592</v>
      </c>
      <c r="N42" s="27">
        <v>1</v>
      </c>
    </row>
    <row r="43" spans="1:14" s="21" customFormat="1" ht="12" customHeight="1" thickBot="1">
      <c r="A43" s="30">
        <f t="shared" si="1"/>
        <v>39</v>
      </c>
      <c r="B43" s="31">
        <v>139</v>
      </c>
      <c r="C43" s="31" t="s">
        <v>159</v>
      </c>
      <c r="D43" s="32" t="s">
        <v>157</v>
      </c>
      <c r="E43" s="32" t="s">
        <v>15</v>
      </c>
      <c r="F43" s="32" t="s">
        <v>82</v>
      </c>
      <c r="G43" s="32" t="s">
        <v>16</v>
      </c>
      <c r="H43" s="32">
        <v>1969</v>
      </c>
      <c r="I43" s="32" t="s">
        <v>24</v>
      </c>
      <c r="J43" s="32" t="s">
        <v>18</v>
      </c>
      <c r="K43" s="32">
        <v>2</v>
      </c>
      <c r="L43" s="52">
        <v>0.007604166666666666</v>
      </c>
      <c r="M43" s="53">
        <f t="shared" si="0"/>
        <v>0.0007604166666666666</v>
      </c>
      <c r="N43" s="33">
        <v>10</v>
      </c>
    </row>
    <row r="44" spans="3:17" s="10" customFormat="1" ht="13.5" thickBot="1">
      <c r="C44" s="2"/>
      <c r="D44" s="2"/>
      <c r="E44" s="2"/>
      <c r="F44" s="2"/>
      <c r="G44" s="2"/>
      <c r="H44" s="2"/>
      <c r="I44" s="2"/>
      <c r="J44" s="2"/>
      <c r="K44" s="48">
        <f>SUM(K5:K43)</f>
        <v>374</v>
      </c>
      <c r="L44" s="49">
        <f>SUM(L5:L43)</f>
        <v>1.2410416666666664</v>
      </c>
      <c r="M44" s="50">
        <f>L44/K44</f>
        <v>0.003318293226381461</v>
      </c>
      <c r="N44" s="51">
        <f>M44*10</f>
        <v>0.03318293226381461</v>
      </c>
      <c r="O44" s="12"/>
      <c r="P44" s="65"/>
      <c r="Q44" s="21"/>
    </row>
    <row r="45" spans="12:17" s="10" customFormat="1" ht="12.75">
      <c r="L45" s="11"/>
      <c r="Q45" s="21"/>
    </row>
    <row r="46" spans="12:17" s="10" customFormat="1" ht="13.5" thickBot="1">
      <c r="L46" s="86"/>
      <c r="M46" s="86"/>
      <c r="N46" s="86"/>
      <c r="Q46" s="21"/>
    </row>
    <row r="47" spans="1:17" s="71" customFormat="1" ht="35.25" thickBot="1">
      <c r="A47" s="67" t="s">
        <v>55</v>
      </c>
      <c r="B47" s="68" t="s">
        <v>1</v>
      </c>
      <c r="C47" s="68" t="s">
        <v>2</v>
      </c>
      <c r="D47" s="68" t="s">
        <v>3</v>
      </c>
      <c r="E47" s="68" t="s">
        <v>4</v>
      </c>
      <c r="F47" s="68" t="s">
        <v>5</v>
      </c>
      <c r="G47" s="68" t="s">
        <v>6</v>
      </c>
      <c r="H47" s="68" t="s">
        <v>7</v>
      </c>
      <c r="I47" s="68" t="s">
        <v>8</v>
      </c>
      <c r="J47" s="68" t="s">
        <v>9</v>
      </c>
      <c r="K47" s="68" t="s">
        <v>10</v>
      </c>
      <c r="L47" s="68" t="s">
        <v>11</v>
      </c>
      <c r="M47" s="69" t="s">
        <v>12</v>
      </c>
      <c r="N47" s="70" t="s">
        <v>13</v>
      </c>
      <c r="Q47" s="21"/>
    </row>
    <row r="48" spans="1:14" s="40" customFormat="1" ht="12.75">
      <c r="A48" s="34">
        <v>1</v>
      </c>
      <c r="B48" s="35">
        <v>98</v>
      </c>
      <c r="C48" s="35" t="s">
        <v>60</v>
      </c>
      <c r="D48" s="36" t="s">
        <v>124</v>
      </c>
      <c r="E48" s="36" t="s">
        <v>83</v>
      </c>
      <c r="F48" s="36" t="s">
        <v>75</v>
      </c>
      <c r="G48" s="36" t="s">
        <v>39</v>
      </c>
      <c r="H48" s="36">
        <v>1976</v>
      </c>
      <c r="I48" s="36" t="s">
        <v>40</v>
      </c>
      <c r="J48" s="36" t="s">
        <v>123</v>
      </c>
      <c r="K48" s="36">
        <v>5</v>
      </c>
      <c r="L48" s="37">
        <v>0.024375000000000004</v>
      </c>
      <c r="M48" s="38">
        <f>L48/5</f>
        <v>0.004875000000000001</v>
      </c>
      <c r="N48" s="39">
        <v>1</v>
      </c>
    </row>
    <row r="49" spans="1:14" s="40" customFormat="1" ht="12.75">
      <c r="A49" s="87">
        <v>2</v>
      </c>
      <c r="B49" s="84">
        <v>133</v>
      </c>
      <c r="C49" s="84" t="s">
        <v>125</v>
      </c>
      <c r="D49" s="85" t="s">
        <v>126</v>
      </c>
      <c r="E49" s="85" t="s">
        <v>15</v>
      </c>
      <c r="F49" s="85" t="s">
        <v>75</v>
      </c>
      <c r="G49" s="85" t="s">
        <v>39</v>
      </c>
      <c r="H49" s="85">
        <v>1973</v>
      </c>
      <c r="I49" s="85" t="s">
        <v>45</v>
      </c>
      <c r="J49" s="85" t="s">
        <v>123</v>
      </c>
      <c r="K49" s="85">
        <v>5</v>
      </c>
      <c r="L49" s="88">
        <v>0.02516203703703704</v>
      </c>
      <c r="M49" s="45">
        <f>L49/5</f>
        <v>0.005032407407407407</v>
      </c>
      <c r="N49" s="89">
        <v>1</v>
      </c>
    </row>
    <row r="50" spans="1:14" s="47" customFormat="1" ht="12.75">
      <c r="A50" s="41">
        <v>3</v>
      </c>
      <c r="B50" s="42">
        <v>141</v>
      </c>
      <c r="C50" s="42" t="s">
        <v>160</v>
      </c>
      <c r="D50" s="43" t="s">
        <v>44</v>
      </c>
      <c r="E50" s="43" t="s">
        <v>15</v>
      </c>
      <c r="F50" s="43" t="s">
        <v>75</v>
      </c>
      <c r="G50" s="43" t="s">
        <v>39</v>
      </c>
      <c r="H50" s="43">
        <v>1962</v>
      </c>
      <c r="I50" s="43" t="s">
        <v>161</v>
      </c>
      <c r="J50" s="43" t="s">
        <v>123</v>
      </c>
      <c r="K50" s="43">
        <v>5</v>
      </c>
      <c r="L50" s="44">
        <v>0.028981481481481483</v>
      </c>
      <c r="M50" s="45">
        <f>L50/5</f>
        <v>0.005796296296296297</v>
      </c>
      <c r="N50" s="46">
        <v>1</v>
      </c>
    </row>
    <row r="51" spans="1:14" s="78" customFormat="1" ht="13.5" thickBot="1">
      <c r="A51" s="72">
        <v>4</v>
      </c>
      <c r="B51" s="73">
        <v>134</v>
      </c>
      <c r="C51" s="73" t="s">
        <v>127</v>
      </c>
      <c r="D51" s="74" t="s">
        <v>128</v>
      </c>
      <c r="E51" s="74" t="s">
        <v>15</v>
      </c>
      <c r="F51" s="74" t="s">
        <v>75</v>
      </c>
      <c r="G51" s="74" t="s">
        <v>16</v>
      </c>
      <c r="H51" s="74">
        <v>1941</v>
      </c>
      <c r="I51" s="74" t="s">
        <v>79</v>
      </c>
      <c r="J51" s="74" t="s">
        <v>123</v>
      </c>
      <c r="K51" s="74">
        <v>5</v>
      </c>
      <c r="L51" s="75">
        <v>0.031064814814814812</v>
      </c>
      <c r="M51" s="76">
        <f>L51/5</f>
        <v>0.006212962962962963</v>
      </c>
      <c r="N51" s="77">
        <v>1</v>
      </c>
    </row>
    <row r="52" spans="1:17" ht="13.5" thickBot="1">
      <c r="A52" s="9"/>
      <c r="K52" s="57">
        <f>SUM(K48:K51)</f>
        <v>20</v>
      </c>
      <c r="L52" s="58">
        <f>SUM(L48:L51)</f>
        <v>0.10958333333333334</v>
      </c>
      <c r="M52" s="59">
        <f>L52/K52</f>
        <v>0.005479166666666667</v>
      </c>
      <c r="N52" s="51">
        <f>M52*5</f>
        <v>0.027395833333333335</v>
      </c>
      <c r="P52" s="66"/>
      <c r="Q52" s="21"/>
    </row>
    <row r="53" spans="1:16" ht="12.75">
      <c r="A53" s="8" t="s">
        <v>51</v>
      </c>
      <c r="P53" s="66"/>
    </row>
    <row r="54" spans="1:2" ht="12.75">
      <c r="A54" s="9" t="s">
        <v>162</v>
      </c>
      <c r="B54" s="10"/>
    </row>
    <row r="55" spans="1:13" ht="12.75">
      <c r="A55" s="9" t="s">
        <v>52</v>
      </c>
      <c r="B55" s="10"/>
      <c r="M55" s="11"/>
    </row>
    <row r="56" spans="1:13" ht="12.75">
      <c r="A56" s="13" t="s">
        <v>163</v>
      </c>
      <c r="B56" s="14"/>
      <c r="M56" s="11"/>
    </row>
    <row r="57" spans="1:2" ht="12.75">
      <c r="A57" s="9" t="s">
        <v>164</v>
      </c>
      <c r="B57" s="10"/>
    </row>
    <row r="58" spans="1:2" ht="12.75">
      <c r="A58" s="9" t="s">
        <v>165</v>
      </c>
      <c r="B58" s="10"/>
    </row>
    <row r="59" ht="12.75">
      <c r="A59" s="79" t="s">
        <v>167</v>
      </c>
    </row>
    <row r="60" ht="12.75">
      <c r="A60" s="9" t="s">
        <v>166</v>
      </c>
    </row>
    <row r="61" spans="1:13" ht="12.75">
      <c r="A61" s="9" t="s">
        <v>168</v>
      </c>
      <c r="L61" s="11"/>
      <c r="M61" s="11"/>
    </row>
    <row r="62" spans="11:13" ht="12.75">
      <c r="K62" s="90"/>
      <c r="L62" s="11"/>
      <c r="M62" s="11"/>
    </row>
    <row r="63" ht="12.75">
      <c r="A63" s="91"/>
    </row>
  </sheetData>
  <sheetProtection/>
  <autoFilter ref="A4:R4"/>
  <printOptions/>
  <pageMargins left="0" right="0" top="0" bottom="0" header="0.31496062992125984" footer="0.31496062992125984"/>
  <pageSetup fitToHeight="1" fitToWidth="1" horizontalDpi="600" verticalDpi="600" orientation="portrait" paperSize="9" scale="7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5.140625" style="2" customWidth="1"/>
    <col min="2" max="2" width="10.140625" style="2" customWidth="1"/>
    <col min="3" max="3" width="14.421875" style="2" customWidth="1"/>
    <col min="4" max="4" width="17.57421875" style="2" customWidth="1"/>
    <col min="5" max="5" width="16.421875" style="2" customWidth="1"/>
    <col min="6" max="6" width="26.140625" style="2" customWidth="1"/>
    <col min="7" max="7" width="7.140625" style="2" customWidth="1"/>
    <col min="8" max="8" width="7.28125" style="2" customWidth="1"/>
    <col min="9" max="9" width="8.57421875" style="2" customWidth="1"/>
    <col min="10" max="10" width="7.28125" style="2" customWidth="1"/>
    <col min="11" max="11" width="10.8515625" style="2" customWidth="1"/>
    <col min="12" max="12" width="8.00390625" style="2" customWidth="1"/>
    <col min="13" max="16384" width="9.140625" style="2" customWidth="1"/>
  </cols>
  <sheetData>
    <row r="1" ht="12.75">
      <c r="A1" s="1" t="s">
        <v>283</v>
      </c>
    </row>
    <row r="2" ht="12.75">
      <c r="A2" s="1" t="s">
        <v>284</v>
      </c>
    </row>
    <row r="3" ht="13.5" thickBot="1">
      <c r="A3" s="1" t="s">
        <v>0</v>
      </c>
    </row>
    <row r="4" spans="1:12" s="7" customFormat="1" ht="35.25" thickBot="1">
      <c r="A4" s="3" t="s">
        <v>55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8</v>
      </c>
      <c r="I4" s="4" t="s">
        <v>9</v>
      </c>
      <c r="J4" s="4" t="s">
        <v>10</v>
      </c>
      <c r="K4" s="4" t="s">
        <v>11</v>
      </c>
      <c r="L4" s="6" t="s">
        <v>13</v>
      </c>
    </row>
    <row r="5" spans="1:12" s="21" customFormat="1" ht="12" customHeight="1">
      <c r="A5" s="15">
        <v>1</v>
      </c>
      <c r="B5" s="16">
        <v>945</v>
      </c>
      <c r="C5" s="16" t="s">
        <v>76</v>
      </c>
      <c r="D5" s="17" t="s">
        <v>19</v>
      </c>
      <c r="E5" s="17" t="s">
        <v>20</v>
      </c>
      <c r="F5" s="17" t="s">
        <v>99</v>
      </c>
      <c r="G5" s="17" t="s">
        <v>16</v>
      </c>
      <c r="H5" s="17" t="s">
        <v>21</v>
      </c>
      <c r="I5" s="17" t="s">
        <v>18</v>
      </c>
      <c r="J5" s="17">
        <v>10</v>
      </c>
      <c r="K5" s="18">
        <v>0.02576388888888889</v>
      </c>
      <c r="L5" s="20">
        <v>1</v>
      </c>
    </row>
    <row r="6" spans="1:12" s="21" customFormat="1" ht="12" customHeight="1">
      <c r="A6" s="22">
        <v>2</v>
      </c>
      <c r="B6" s="23">
        <v>932</v>
      </c>
      <c r="C6" s="23" t="s">
        <v>84</v>
      </c>
      <c r="D6" s="24" t="s">
        <v>85</v>
      </c>
      <c r="E6" s="24" t="s">
        <v>86</v>
      </c>
      <c r="F6" s="24" t="s">
        <v>75</v>
      </c>
      <c r="G6" s="24" t="s">
        <v>16</v>
      </c>
      <c r="H6" s="24" t="s">
        <v>21</v>
      </c>
      <c r="I6" s="24" t="s">
        <v>18</v>
      </c>
      <c r="J6" s="24">
        <v>10</v>
      </c>
      <c r="K6" s="25">
        <v>0.025914351851851855</v>
      </c>
      <c r="L6" s="27">
        <v>2</v>
      </c>
    </row>
    <row r="7" spans="1:12" s="21" customFormat="1" ht="12" customHeight="1">
      <c r="A7" s="22">
        <v>3</v>
      </c>
      <c r="B7" s="23">
        <v>960</v>
      </c>
      <c r="C7" s="23" t="s">
        <v>25</v>
      </c>
      <c r="D7" s="24" t="s">
        <v>53</v>
      </c>
      <c r="E7" s="24" t="s">
        <v>15</v>
      </c>
      <c r="F7" s="24" t="s">
        <v>75</v>
      </c>
      <c r="G7" s="24" t="s">
        <v>16</v>
      </c>
      <c r="H7" s="24" t="s">
        <v>21</v>
      </c>
      <c r="I7" s="24" t="s">
        <v>18</v>
      </c>
      <c r="J7" s="24">
        <v>10</v>
      </c>
      <c r="K7" s="25">
        <v>0.026412037037037036</v>
      </c>
      <c r="L7" s="27">
        <v>3</v>
      </c>
    </row>
    <row r="8" spans="1:12" s="21" customFormat="1" ht="12" customHeight="1">
      <c r="A8" s="22">
        <v>4</v>
      </c>
      <c r="B8" s="23">
        <v>929</v>
      </c>
      <c r="C8" s="23" t="s">
        <v>14</v>
      </c>
      <c r="D8" s="24" t="s">
        <v>22</v>
      </c>
      <c r="E8" s="24" t="s">
        <v>23</v>
      </c>
      <c r="F8" s="24" t="s">
        <v>78</v>
      </c>
      <c r="G8" s="24" t="s">
        <v>16</v>
      </c>
      <c r="H8" s="24" t="s">
        <v>24</v>
      </c>
      <c r="I8" s="24" t="s">
        <v>18</v>
      </c>
      <c r="J8" s="24">
        <v>10</v>
      </c>
      <c r="K8" s="25">
        <v>0.026493055555555558</v>
      </c>
      <c r="L8" s="27">
        <v>1</v>
      </c>
    </row>
    <row r="9" spans="1:12" s="28" customFormat="1" ht="12" customHeight="1">
      <c r="A9" s="22">
        <v>5</v>
      </c>
      <c r="B9" s="23">
        <v>970</v>
      </c>
      <c r="C9" s="23" t="s">
        <v>285</v>
      </c>
      <c r="D9" s="24" t="s">
        <v>43</v>
      </c>
      <c r="E9" s="24" t="s">
        <v>286</v>
      </c>
      <c r="F9" s="24" t="s">
        <v>75</v>
      </c>
      <c r="G9" s="24" t="s">
        <v>16</v>
      </c>
      <c r="H9" s="24" t="s">
        <v>17</v>
      </c>
      <c r="I9" s="24" t="s">
        <v>18</v>
      </c>
      <c r="J9" s="24">
        <v>10</v>
      </c>
      <c r="K9" s="25">
        <v>0.027303240740740743</v>
      </c>
      <c r="L9" s="27">
        <v>1</v>
      </c>
    </row>
    <row r="10" spans="1:13" s="29" customFormat="1" ht="12" customHeight="1">
      <c r="A10" s="22">
        <v>6</v>
      </c>
      <c r="B10" s="23">
        <v>930</v>
      </c>
      <c r="C10" s="23" t="s">
        <v>25</v>
      </c>
      <c r="D10" s="24" t="s">
        <v>80</v>
      </c>
      <c r="E10" s="24" t="s">
        <v>81</v>
      </c>
      <c r="F10" s="24" t="s">
        <v>75</v>
      </c>
      <c r="G10" s="24" t="s">
        <v>16</v>
      </c>
      <c r="H10" s="24" t="s">
        <v>21</v>
      </c>
      <c r="I10" s="24" t="s">
        <v>18</v>
      </c>
      <c r="J10" s="24">
        <v>10</v>
      </c>
      <c r="K10" s="25">
        <v>0.027442129629629632</v>
      </c>
      <c r="L10" s="27">
        <v>4</v>
      </c>
      <c r="M10" s="21"/>
    </row>
    <row r="11" spans="1:12" s="21" customFormat="1" ht="12" customHeight="1">
      <c r="A11" s="22">
        <v>7</v>
      </c>
      <c r="B11" s="23">
        <v>977</v>
      </c>
      <c r="C11" s="23" t="s">
        <v>69</v>
      </c>
      <c r="D11" s="24" t="s">
        <v>120</v>
      </c>
      <c r="E11" s="24" t="s">
        <v>121</v>
      </c>
      <c r="F11" s="24" t="s">
        <v>122</v>
      </c>
      <c r="G11" s="24" t="s">
        <v>16</v>
      </c>
      <c r="H11" s="24" t="s">
        <v>17</v>
      </c>
      <c r="I11" s="24" t="s">
        <v>18</v>
      </c>
      <c r="J11" s="24">
        <v>10</v>
      </c>
      <c r="K11" s="25">
        <v>0.02900462962962963</v>
      </c>
      <c r="L11" s="27">
        <v>2</v>
      </c>
    </row>
    <row r="12" spans="1:12" s="21" customFormat="1" ht="12" customHeight="1">
      <c r="A12" s="22">
        <v>8</v>
      </c>
      <c r="B12" s="23">
        <v>931</v>
      </c>
      <c r="C12" s="23" t="s">
        <v>25</v>
      </c>
      <c r="D12" s="24" t="s">
        <v>57</v>
      </c>
      <c r="E12" s="24" t="s">
        <v>83</v>
      </c>
      <c r="F12" s="24" t="s">
        <v>58</v>
      </c>
      <c r="G12" s="24" t="s">
        <v>16</v>
      </c>
      <c r="H12" s="24" t="s">
        <v>24</v>
      </c>
      <c r="I12" s="24" t="s">
        <v>18</v>
      </c>
      <c r="J12" s="24">
        <v>10</v>
      </c>
      <c r="K12" s="25">
        <v>0.029050925925925928</v>
      </c>
      <c r="L12" s="27">
        <v>2</v>
      </c>
    </row>
    <row r="13" spans="1:12" s="21" customFormat="1" ht="12" customHeight="1">
      <c r="A13" s="22">
        <v>9</v>
      </c>
      <c r="B13" s="23">
        <v>933</v>
      </c>
      <c r="C13" s="23" t="s">
        <v>68</v>
      </c>
      <c r="D13" s="24" t="s">
        <v>87</v>
      </c>
      <c r="E13" s="24" t="s">
        <v>88</v>
      </c>
      <c r="F13" s="24" t="s">
        <v>89</v>
      </c>
      <c r="G13" s="24" t="s">
        <v>16</v>
      </c>
      <c r="H13" s="24" t="s">
        <v>24</v>
      </c>
      <c r="I13" s="24" t="s">
        <v>18</v>
      </c>
      <c r="J13" s="24">
        <v>10</v>
      </c>
      <c r="K13" s="25">
        <v>0.029236111111111112</v>
      </c>
      <c r="L13" s="27">
        <v>3</v>
      </c>
    </row>
    <row r="14" spans="1:12" s="21" customFormat="1" ht="12" customHeight="1">
      <c r="A14" s="22">
        <v>10</v>
      </c>
      <c r="B14" s="23">
        <v>938</v>
      </c>
      <c r="C14" s="23" t="s">
        <v>14</v>
      </c>
      <c r="D14" s="24" t="s">
        <v>35</v>
      </c>
      <c r="E14" s="24" t="s">
        <v>26</v>
      </c>
      <c r="F14" s="24" t="s">
        <v>94</v>
      </c>
      <c r="G14" s="24" t="s">
        <v>16</v>
      </c>
      <c r="H14" s="24" t="s">
        <v>21</v>
      </c>
      <c r="I14" s="24" t="s">
        <v>18</v>
      </c>
      <c r="J14" s="24">
        <v>10</v>
      </c>
      <c r="K14" s="25">
        <v>0.02925925925925926</v>
      </c>
      <c r="L14" s="27">
        <v>5</v>
      </c>
    </row>
    <row r="15" spans="1:12" s="21" customFormat="1" ht="12" customHeight="1">
      <c r="A15" s="22">
        <v>11</v>
      </c>
      <c r="B15" s="23">
        <v>948</v>
      </c>
      <c r="C15" s="23" t="s">
        <v>102</v>
      </c>
      <c r="D15" s="24" t="s">
        <v>103</v>
      </c>
      <c r="E15" s="24" t="s">
        <v>104</v>
      </c>
      <c r="F15" s="24" t="s">
        <v>75</v>
      </c>
      <c r="G15" s="24" t="s">
        <v>16</v>
      </c>
      <c r="H15" s="24" t="s">
        <v>21</v>
      </c>
      <c r="I15" s="24" t="s">
        <v>18</v>
      </c>
      <c r="J15" s="24">
        <v>10</v>
      </c>
      <c r="K15" s="25">
        <v>0.03008101851851852</v>
      </c>
      <c r="L15" s="27">
        <v>6</v>
      </c>
    </row>
    <row r="16" spans="1:12" s="21" customFormat="1" ht="12" customHeight="1">
      <c r="A16" s="22">
        <v>12</v>
      </c>
      <c r="B16" s="23">
        <v>940</v>
      </c>
      <c r="C16" s="23" t="s">
        <v>28</v>
      </c>
      <c r="D16" s="24" t="s">
        <v>29</v>
      </c>
      <c r="E16" s="24" t="s">
        <v>30</v>
      </c>
      <c r="F16" s="24" t="s">
        <v>75</v>
      </c>
      <c r="G16" s="24" t="s">
        <v>16</v>
      </c>
      <c r="H16" s="24" t="s">
        <v>24</v>
      </c>
      <c r="I16" s="24" t="s">
        <v>18</v>
      </c>
      <c r="J16" s="24">
        <v>10</v>
      </c>
      <c r="K16" s="25">
        <v>0.03008101851851852</v>
      </c>
      <c r="L16" s="27">
        <v>4</v>
      </c>
    </row>
    <row r="17" spans="1:12" s="21" customFormat="1" ht="12" customHeight="1">
      <c r="A17" s="22">
        <v>13</v>
      </c>
      <c r="B17" s="23">
        <v>957</v>
      </c>
      <c r="C17" s="23" t="s">
        <v>114</v>
      </c>
      <c r="D17" s="24" t="s">
        <v>115</v>
      </c>
      <c r="E17" s="24" t="s">
        <v>15</v>
      </c>
      <c r="F17" s="24" t="s">
        <v>75</v>
      </c>
      <c r="G17" s="24" t="s">
        <v>16</v>
      </c>
      <c r="H17" s="24" t="s">
        <v>17</v>
      </c>
      <c r="I17" s="24" t="s">
        <v>18</v>
      </c>
      <c r="J17" s="24">
        <v>10</v>
      </c>
      <c r="K17" s="25">
        <v>0.030219907407407407</v>
      </c>
      <c r="L17" s="27">
        <v>3</v>
      </c>
    </row>
    <row r="18" spans="1:12" s="21" customFormat="1" ht="12" customHeight="1">
      <c r="A18" s="22">
        <v>14</v>
      </c>
      <c r="B18" s="23">
        <v>937</v>
      </c>
      <c r="C18" s="23" t="s">
        <v>41</v>
      </c>
      <c r="D18" s="24" t="s">
        <v>42</v>
      </c>
      <c r="E18" s="24" t="s">
        <v>20</v>
      </c>
      <c r="F18" s="24" t="s">
        <v>54</v>
      </c>
      <c r="G18" s="24" t="s">
        <v>16</v>
      </c>
      <c r="H18" s="24" t="s">
        <v>21</v>
      </c>
      <c r="I18" s="24" t="s">
        <v>18</v>
      </c>
      <c r="J18" s="24">
        <v>10</v>
      </c>
      <c r="K18" s="25">
        <v>0.030289351851851855</v>
      </c>
      <c r="L18" s="27">
        <v>7</v>
      </c>
    </row>
    <row r="19" spans="1:12" s="21" customFormat="1" ht="12" customHeight="1">
      <c r="A19" s="22">
        <v>15</v>
      </c>
      <c r="B19" s="23">
        <v>952</v>
      </c>
      <c r="C19" s="23" t="s">
        <v>108</v>
      </c>
      <c r="D19" s="24" t="s">
        <v>109</v>
      </c>
      <c r="E19" s="24" t="s">
        <v>15</v>
      </c>
      <c r="F19" s="24" t="s">
        <v>75</v>
      </c>
      <c r="G19" s="24" t="s">
        <v>16</v>
      </c>
      <c r="H19" s="24" t="s">
        <v>17</v>
      </c>
      <c r="I19" s="24" t="s">
        <v>18</v>
      </c>
      <c r="J19" s="24">
        <v>10</v>
      </c>
      <c r="K19" s="25">
        <v>0.032060185185185185</v>
      </c>
      <c r="L19" s="27">
        <v>4</v>
      </c>
    </row>
    <row r="20" spans="1:12" s="21" customFormat="1" ht="12" customHeight="1">
      <c r="A20" s="22">
        <v>16</v>
      </c>
      <c r="B20" s="23">
        <v>946</v>
      </c>
      <c r="C20" s="23" t="s">
        <v>14</v>
      </c>
      <c r="D20" s="24" t="s">
        <v>100</v>
      </c>
      <c r="E20" s="24" t="s">
        <v>101</v>
      </c>
      <c r="F20" s="24" t="s">
        <v>75</v>
      </c>
      <c r="G20" s="24" t="s">
        <v>16</v>
      </c>
      <c r="H20" s="24" t="s">
        <v>21</v>
      </c>
      <c r="I20" s="24" t="s">
        <v>18</v>
      </c>
      <c r="J20" s="24">
        <v>10</v>
      </c>
      <c r="K20" s="25">
        <v>0.03260416666666667</v>
      </c>
      <c r="L20" s="27">
        <v>8</v>
      </c>
    </row>
    <row r="21" spans="1:12" s="21" customFormat="1" ht="12" customHeight="1">
      <c r="A21" s="22">
        <v>17</v>
      </c>
      <c r="B21" s="23">
        <v>936</v>
      </c>
      <c r="C21" s="23" t="s">
        <v>43</v>
      </c>
      <c r="D21" s="24" t="s">
        <v>92</v>
      </c>
      <c r="E21" s="24" t="s">
        <v>93</v>
      </c>
      <c r="F21" s="24" t="s">
        <v>75</v>
      </c>
      <c r="G21" s="24" t="s">
        <v>16</v>
      </c>
      <c r="H21" s="24" t="s">
        <v>21</v>
      </c>
      <c r="I21" s="24" t="s">
        <v>18</v>
      </c>
      <c r="J21" s="24">
        <v>10</v>
      </c>
      <c r="K21" s="25">
        <v>0.0332175925925926</v>
      </c>
      <c r="L21" s="27">
        <v>9</v>
      </c>
    </row>
    <row r="22" spans="1:12" s="21" customFormat="1" ht="12" customHeight="1">
      <c r="A22" s="22">
        <v>18</v>
      </c>
      <c r="B22" s="23">
        <v>939</v>
      </c>
      <c r="C22" s="23" t="s">
        <v>33</v>
      </c>
      <c r="D22" s="24" t="s">
        <v>34</v>
      </c>
      <c r="E22" s="24" t="s">
        <v>26</v>
      </c>
      <c r="F22" s="24" t="s">
        <v>95</v>
      </c>
      <c r="G22" s="24" t="s">
        <v>16</v>
      </c>
      <c r="H22" s="24" t="s">
        <v>27</v>
      </c>
      <c r="I22" s="24" t="s">
        <v>18</v>
      </c>
      <c r="J22" s="24">
        <v>10</v>
      </c>
      <c r="K22" s="25">
        <v>0.03333333333333333</v>
      </c>
      <c r="L22" s="27">
        <v>1</v>
      </c>
    </row>
    <row r="23" spans="1:12" s="64" customFormat="1" ht="12.75">
      <c r="A23" s="22">
        <v>19</v>
      </c>
      <c r="B23" s="23">
        <v>935</v>
      </c>
      <c r="C23" s="23" t="s">
        <v>37</v>
      </c>
      <c r="D23" s="24" t="s">
        <v>91</v>
      </c>
      <c r="E23" s="24" t="s">
        <v>20</v>
      </c>
      <c r="F23" s="24" t="s">
        <v>54</v>
      </c>
      <c r="G23" s="24" t="s">
        <v>16</v>
      </c>
      <c r="H23" s="24" t="s">
        <v>21</v>
      </c>
      <c r="I23" s="24" t="s">
        <v>18</v>
      </c>
      <c r="J23" s="80">
        <v>10</v>
      </c>
      <c r="K23" s="81">
        <v>0.03383101851851852</v>
      </c>
      <c r="L23" s="83">
        <v>10</v>
      </c>
    </row>
    <row r="24" spans="1:12" s="21" customFormat="1" ht="12" customHeight="1">
      <c r="A24" s="22">
        <v>20</v>
      </c>
      <c r="B24" s="55">
        <v>941</v>
      </c>
      <c r="C24" s="55" t="s">
        <v>96</v>
      </c>
      <c r="D24" s="56" t="s">
        <v>97</v>
      </c>
      <c r="E24" s="56" t="s">
        <v>26</v>
      </c>
      <c r="F24" s="56" t="s">
        <v>75</v>
      </c>
      <c r="G24" s="56" t="s">
        <v>16</v>
      </c>
      <c r="H24" s="56" t="s">
        <v>27</v>
      </c>
      <c r="I24" s="56" t="s">
        <v>18</v>
      </c>
      <c r="J24" s="24">
        <v>10</v>
      </c>
      <c r="K24" s="25">
        <v>0.03398148148148148</v>
      </c>
      <c r="L24" s="27">
        <v>2</v>
      </c>
    </row>
    <row r="25" spans="1:12" s="21" customFormat="1" ht="12" customHeight="1">
      <c r="A25" s="22">
        <v>21</v>
      </c>
      <c r="B25" s="55">
        <v>958</v>
      </c>
      <c r="C25" s="55" t="s">
        <v>76</v>
      </c>
      <c r="D25" s="56" t="s">
        <v>116</v>
      </c>
      <c r="E25" s="56" t="s">
        <v>117</v>
      </c>
      <c r="F25" s="56" t="s">
        <v>75</v>
      </c>
      <c r="G25" s="56" t="s">
        <v>16</v>
      </c>
      <c r="H25" s="56" t="s">
        <v>24</v>
      </c>
      <c r="I25" s="56" t="s">
        <v>18</v>
      </c>
      <c r="J25" s="24">
        <v>10</v>
      </c>
      <c r="K25" s="25">
        <v>0.034027777777777775</v>
      </c>
      <c r="L25" s="27">
        <v>5</v>
      </c>
    </row>
    <row r="26" spans="1:12" s="21" customFormat="1" ht="12" customHeight="1">
      <c r="A26" s="22">
        <v>22</v>
      </c>
      <c r="B26" s="23">
        <v>944</v>
      </c>
      <c r="C26" s="23" t="s">
        <v>76</v>
      </c>
      <c r="D26" s="24" t="s">
        <v>98</v>
      </c>
      <c r="E26" s="24" t="s">
        <v>15</v>
      </c>
      <c r="F26" s="24" t="s">
        <v>75</v>
      </c>
      <c r="G26" s="24" t="s">
        <v>16</v>
      </c>
      <c r="H26" s="24" t="s">
        <v>24</v>
      </c>
      <c r="I26" s="56" t="s">
        <v>18</v>
      </c>
      <c r="J26" s="24">
        <v>10</v>
      </c>
      <c r="K26" s="25">
        <v>0.0343287037037037</v>
      </c>
      <c r="L26" s="27">
        <v>6</v>
      </c>
    </row>
    <row r="27" spans="1:12" s="21" customFormat="1" ht="12" customHeight="1">
      <c r="A27" s="22">
        <v>23</v>
      </c>
      <c r="B27" s="55">
        <v>969</v>
      </c>
      <c r="C27" s="55" t="s">
        <v>36</v>
      </c>
      <c r="D27" s="56" t="s">
        <v>35</v>
      </c>
      <c r="E27" s="56" t="s">
        <v>15</v>
      </c>
      <c r="F27" s="56" t="s">
        <v>143</v>
      </c>
      <c r="G27" s="56" t="s">
        <v>16</v>
      </c>
      <c r="H27" s="56" t="s">
        <v>21</v>
      </c>
      <c r="I27" s="56" t="s">
        <v>18</v>
      </c>
      <c r="J27" s="24">
        <v>10</v>
      </c>
      <c r="K27" s="25">
        <v>0.03525462962962963</v>
      </c>
      <c r="L27" s="27">
        <v>11</v>
      </c>
    </row>
    <row r="28" spans="1:12" s="64" customFormat="1" ht="12" customHeight="1">
      <c r="A28" s="22">
        <v>24</v>
      </c>
      <c r="B28" s="55">
        <v>971</v>
      </c>
      <c r="C28" s="55" t="s">
        <v>287</v>
      </c>
      <c r="D28" s="56" t="s">
        <v>69</v>
      </c>
      <c r="E28" s="56" t="s">
        <v>288</v>
      </c>
      <c r="F28" s="56" t="s">
        <v>82</v>
      </c>
      <c r="G28" s="56" t="s">
        <v>16</v>
      </c>
      <c r="H28" s="56" t="s">
        <v>24</v>
      </c>
      <c r="I28" s="56" t="s">
        <v>18</v>
      </c>
      <c r="J28" s="24">
        <v>10</v>
      </c>
      <c r="K28" s="25">
        <v>0.03533564814814815</v>
      </c>
      <c r="L28" s="27">
        <v>7</v>
      </c>
    </row>
    <row r="29" spans="1:12" s="64" customFormat="1" ht="12" customHeight="1">
      <c r="A29" s="22">
        <v>25</v>
      </c>
      <c r="B29" s="55">
        <v>949</v>
      </c>
      <c r="C29" s="55" t="s">
        <v>76</v>
      </c>
      <c r="D29" s="56" t="s">
        <v>38</v>
      </c>
      <c r="E29" s="56" t="s">
        <v>15</v>
      </c>
      <c r="F29" s="56" t="s">
        <v>75</v>
      </c>
      <c r="G29" s="56" t="s">
        <v>16</v>
      </c>
      <c r="H29" s="56" t="s">
        <v>24</v>
      </c>
      <c r="I29" s="56" t="s">
        <v>18</v>
      </c>
      <c r="J29" s="24">
        <v>10</v>
      </c>
      <c r="K29" s="25">
        <v>0.036412037037037034</v>
      </c>
      <c r="L29" s="27">
        <v>8</v>
      </c>
    </row>
    <row r="30" spans="1:12" s="21" customFormat="1" ht="12" customHeight="1">
      <c r="A30" s="41">
        <v>26</v>
      </c>
      <c r="B30" s="84">
        <v>961</v>
      </c>
      <c r="C30" s="84" t="s">
        <v>147</v>
      </c>
      <c r="D30" s="85" t="s">
        <v>148</v>
      </c>
      <c r="E30" s="85" t="s">
        <v>149</v>
      </c>
      <c r="F30" s="85" t="s">
        <v>140</v>
      </c>
      <c r="G30" s="85" t="s">
        <v>39</v>
      </c>
      <c r="H30" s="85" t="s">
        <v>40</v>
      </c>
      <c r="I30" s="85" t="s">
        <v>18</v>
      </c>
      <c r="J30" s="43">
        <v>10</v>
      </c>
      <c r="K30" s="44">
        <v>0.037638888888888895</v>
      </c>
      <c r="L30" s="46">
        <v>1</v>
      </c>
    </row>
    <row r="31" spans="1:12" s="21" customFormat="1" ht="12" customHeight="1">
      <c r="A31" s="41">
        <v>27</v>
      </c>
      <c r="B31" s="84">
        <v>955</v>
      </c>
      <c r="C31" s="84" t="s">
        <v>46</v>
      </c>
      <c r="D31" s="85" t="s">
        <v>47</v>
      </c>
      <c r="E31" s="85" t="s">
        <v>15</v>
      </c>
      <c r="F31" s="85" t="s">
        <v>75</v>
      </c>
      <c r="G31" s="85" t="s">
        <v>39</v>
      </c>
      <c r="H31" s="85" t="s">
        <v>112</v>
      </c>
      <c r="I31" s="85" t="s">
        <v>18</v>
      </c>
      <c r="J31" s="43">
        <v>10</v>
      </c>
      <c r="K31" s="44">
        <v>0.03782407407407407</v>
      </c>
      <c r="L31" s="46">
        <v>1</v>
      </c>
    </row>
    <row r="32" spans="1:12" s="21" customFormat="1" ht="12" customHeight="1">
      <c r="A32" s="22">
        <v>28</v>
      </c>
      <c r="B32" s="55">
        <v>947</v>
      </c>
      <c r="C32" s="55" t="s">
        <v>48</v>
      </c>
      <c r="D32" s="56" t="s">
        <v>49</v>
      </c>
      <c r="E32" s="56" t="s">
        <v>59</v>
      </c>
      <c r="F32" s="56" t="s">
        <v>82</v>
      </c>
      <c r="G32" s="56" t="s">
        <v>16</v>
      </c>
      <c r="H32" s="56" t="s">
        <v>50</v>
      </c>
      <c r="I32" s="56" t="s">
        <v>18</v>
      </c>
      <c r="J32" s="24">
        <v>10</v>
      </c>
      <c r="K32" s="25">
        <v>0.03782407407407407</v>
      </c>
      <c r="L32" s="27">
        <v>1</v>
      </c>
    </row>
    <row r="33" spans="1:12" s="21" customFormat="1" ht="12" customHeight="1">
      <c r="A33" s="22">
        <v>29</v>
      </c>
      <c r="B33" s="55">
        <v>943</v>
      </c>
      <c r="C33" s="55" t="s">
        <v>43</v>
      </c>
      <c r="D33" s="56" t="s">
        <v>44</v>
      </c>
      <c r="E33" s="56" t="s">
        <v>15</v>
      </c>
      <c r="F33" s="56" t="s">
        <v>75</v>
      </c>
      <c r="G33" s="56" t="s">
        <v>16</v>
      </c>
      <c r="H33" s="56" t="s">
        <v>27</v>
      </c>
      <c r="I33" s="56" t="s">
        <v>18</v>
      </c>
      <c r="J33" s="24">
        <v>10</v>
      </c>
      <c r="K33" s="25">
        <v>0.03782407407407407</v>
      </c>
      <c r="L33" s="27">
        <v>3</v>
      </c>
    </row>
    <row r="34" spans="1:12" s="21" customFormat="1" ht="12.75" customHeight="1">
      <c r="A34" s="22">
        <v>30</v>
      </c>
      <c r="B34" s="23">
        <v>928</v>
      </c>
      <c r="C34" s="23" t="s">
        <v>31</v>
      </c>
      <c r="D34" s="24" t="s">
        <v>32</v>
      </c>
      <c r="E34" s="24" t="s">
        <v>15</v>
      </c>
      <c r="F34" s="24" t="s">
        <v>82</v>
      </c>
      <c r="G34" s="24" t="s">
        <v>16</v>
      </c>
      <c r="H34" s="24" t="s">
        <v>27</v>
      </c>
      <c r="I34" s="24" t="s">
        <v>18</v>
      </c>
      <c r="J34" s="24">
        <v>10</v>
      </c>
      <c r="K34" s="25">
        <v>0.03782407407407407</v>
      </c>
      <c r="L34" s="27">
        <v>4</v>
      </c>
    </row>
    <row r="35" spans="1:12" s="21" customFormat="1" ht="12" customHeight="1">
      <c r="A35" s="22">
        <v>31</v>
      </c>
      <c r="B35" s="23">
        <v>942</v>
      </c>
      <c r="C35" s="23" t="s">
        <v>62</v>
      </c>
      <c r="D35" s="24" t="s">
        <v>63</v>
      </c>
      <c r="E35" s="24" t="s">
        <v>15</v>
      </c>
      <c r="F35" s="24" t="s">
        <v>75</v>
      </c>
      <c r="G35" s="24" t="s">
        <v>16</v>
      </c>
      <c r="H35" s="24" t="s">
        <v>27</v>
      </c>
      <c r="I35" s="24" t="s">
        <v>18</v>
      </c>
      <c r="J35" s="24">
        <v>10</v>
      </c>
      <c r="K35" s="25">
        <v>0.03782407407407407</v>
      </c>
      <c r="L35" s="27">
        <v>5</v>
      </c>
    </row>
    <row r="36" spans="1:12" s="21" customFormat="1" ht="12" customHeight="1" thickBot="1">
      <c r="A36" s="30">
        <v>32</v>
      </c>
      <c r="B36" s="31">
        <v>139</v>
      </c>
      <c r="C36" s="31" t="s">
        <v>159</v>
      </c>
      <c r="D36" s="32" t="s">
        <v>157</v>
      </c>
      <c r="E36" s="32" t="s">
        <v>15</v>
      </c>
      <c r="F36" s="32" t="s">
        <v>82</v>
      </c>
      <c r="G36" s="32" t="s">
        <v>16</v>
      </c>
      <c r="H36" s="32" t="s">
        <v>24</v>
      </c>
      <c r="I36" s="32" t="s">
        <v>18</v>
      </c>
      <c r="J36" s="32">
        <v>2</v>
      </c>
      <c r="K36" s="52">
        <v>0.006724537037037037</v>
      </c>
      <c r="L36" s="33">
        <v>9</v>
      </c>
    </row>
    <row r="37" spans="3:13" s="10" customFormat="1" ht="13.5" thickBot="1">
      <c r="C37" s="2"/>
      <c r="D37" s="2"/>
      <c r="E37" s="2"/>
      <c r="F37" s="2"/>
      <c r="G37" s="2"/>
      <c r="H37" s="2"/>
      <c r="I37" s="2"/>
      <c r="J37" s="48">
        <f>SUM(J5:J36)</f>
        <v>312</v>
      </c>
      <c r="K37" s="49">
        <f>SUM(K5:K36)</f>
        <v>1.0044212962962964</v>
      </c>
      <c r="L37" s="51"/>
      <c r="M37" s="12"/>
    </row>
    <row r="38" s="10" customFormat="1" ht="12.75">
      <c r="K38" s="11"/>
    </row>
    <row r="39" spans="11:12" s="10" customFormat="1" ht="13.5" thickBot="1">
      <c r="K39" s="86"/>
      <c r="L39" s="86"/>
    </row>
    <row r="40" spans="1:12" s="71" customFormat="1" ht="35.25" thickBot="1">
      <c r="A40" s="67" t="s">
        <v>55</v>
      </c>
      <c r="B40" s="68" t="s">
        <v>1</v>
      </c>
      <c r="C40" s="68" t="s">
        <v>2</v>
      </c>
      <c r="D40" s="68" t="s">
        <v>3</v>
      </c>
      <c r="E40" s="68" t="s">
        <v>4</v>
      </c>
      <c r="F40" s="68" t="s">
        <v>5</v>
      </c>
      <c r="G40" s="68" t="s">
        <v>6</v>
      </c>
      <c r="H40" s="68" t="s">
        <v>8</v>
      </c>
      <c r="I40" s="68" t="s">
        <v>9</v>
      </c>
      <c r="J40" s="68" t="s">
        <v>10</v>
      </c>
      <c r="K40" s="68" t="s">
        <v>11</v>
      </c>
      <c r="L40" s="70" t="s">
        <v>13</v>
      </c>
    </row>
    <row r="41" spans="1:12" s="40" customFormat="1" ht="12.75">
      <c r="A41" s="34">
        <v>1</v>
      </c>
      <c r="B41" s="35">
        <v>98</v>
      </c>
      <c r="C41" s="35" t="s">
        <v>60</v>
      </c>
      <c r="D41" s="36" t="s">
        <v>124</v>
      </c>
      <c r="E41" s="36" t="s">
        <v>83</v>
      </c>
      <c r="F41" s="36" t="s">
        <v>75</v>
      </c>
      <c r="G41" s="36" t="s">
        <v>39</v>
      </c>
      <c r="H41" s="36" t="s">
        <v>40</v>
      </c>
      <c r="I41" s="36" t="s">
        <v>123</v>
      </c>
      <c r="J41" s="36">
        <v>5</v>
      </c>
      <c r="K41" s="37">
        <v>0.02428240740740741</v>
      </c>
      <c r="L41" s="39">
        <v>1</v>
      </c>
    </row>
    <row r="42" spans="1:12" s="40" customFormat="1" ht="12.75">
      <c r="A42" s="87">
        <v>2</v>
      </c>
      <c r="B42" s="84">
        <v>133</v>
      </c>
      <c r="C42" s="84" t="s">
        <v>125</v>
      </c>
      <c r="D42" s="85" t="s">
        <v>126</v>
      </c>
      <c r="E42" s="85" t="s">
        <v>15</v>
      </c>
      <c r="F42" s="85" t="s">
        <v>75</v>
      </c>
      <c r="G42" s="85" t="s">
        <v>39</v>
      </c>
      <c r="H42" s="85" t="s">
        <v>45</v>
      </c>
      <c r="I42" s="85" t="s">
        <v>123</v>
      </c>
      <c r="J42" s="85">
        <v>5</v>
      </c>
      <c r="K42" s="88">
        <v>0.025370370370370366</v>
      </c>
      <c r="L42" s="89">
        <v>1</v>
      </c>
    </row>
    <row r="43" spans="1:12" s="47" customFormat="1" ht="12.75">
      <c r="A43" s="41">
        <v>3</v>
      </c>
      <c r="B43" s="42">
        <v>141</v>
      </c>
      <c r="C43" s="42" t="s">
        <v>160</v>
      </c>
      <c r="D43" s="43" t="s">
        <v>44</v>
      </c>
      <c r="E43" s="43" t="s">
        <v>15</v>
      </c>
      <c r="F43" s="43" t="s">
        <v>75</v>
      </c>
      <c r="G43" s="43" t="s">
        <v>39</v>
      </c>
      <c r="H43" s="43" t="s">
        <v>161</v>
      </c>
      <c r="I43" s="43" t="s">
        <v>123</v>
      </c>
      <c r="J43" s="43">
        <v>5</v>
      </c>
      <c r="K43" s="44">
        <v>0.02974537037037037</v>
      </c>
      <c r="L43" s="46">
        <v>1</v>
      </c>
    </row>
    <row r="44" spans="1:12" s="78" customFormat="1" ht="13.5" thickBot="1">
      <c r="A44" s="72">
        <v>4</v>
      </c>
      <c r="B44" s="73">
        <v>134</v>
      </c>
      <c r="C44" s="73" t="s">
        <v>127</v>
      </c>
      <c r="D44" s="74" t="s">
        <v>128</v>
      </c>
      <c r="E44" s="74" t="s">
        <v>15</v>
      </c>
      <c r="F44" s="74" t="s">
        <v>75</v>
      </c>
      <c r="G44" s="74" t="s">
        <v>16</v>
      </c>
      <c r="H44" s="74" t="s">
        <v>79</v>
      </c>
      <c r="I44" s="74" t="s">
        <v>123</v>
      </c>
      <c r="J44" s="74">
        <v>5</v>
      </c>
      <c r="K44" s="75">
        <v>0.03193287037037037</v>
      </c>
      <c r="L44" s="77">
        <v>1</v>
      </c>
    </row>
    <row r="45" spans="1:12" ht="13.5" thickBot="1">
      <c r="A45" s="9"/>
      <c r="J45" s="57">
        <f>SUM(J41:J44)</f>
        <v>20</v>
      </c>
      <c r="K45" s="58">
        <f>SUM(K41:K44)</f>
        <v>0.11133101851851851</v>
      </c>
      <c r="L45" s="51"/>
    </row>
    <row r="46" spans="1:11" ht="12.75">
      <c r="A46" s="8" t="s">
        <v>51</v>
      </c>
      <c r="K46" s="11"/>
    </row>
    <row r="47" spans="1:2" ht="12.75">
      <c r="A47" s="9" t="s">
        <v>289</v>
      </c>
      <c r="B47" s="10"/>
    </row>
    <row r="48" spans="1:2" ht="12.75">
      <c r="A48" s="9" t="s">
        <v>52</v>
      </c>
      <c r="B48" s="10"/>
    </row>
    <row r="49" spans="1:2" ht="12.75">
      <c r="A49" s="13" t="s">
        <v>290</v>
      </c>
      <c r="B49" s="14"/>
    </row>
    <row r="50" spans="1:2" ht="12.75">
      <c r="A50" s="9" t="s">
        <v>291</v>
      </c>
      <c r="B50" s="10"/>
    </row>
    <row r="51" spans="1:2" ht="12.75">
      <c r="A51" s="9" t="s">
        <v>292</v>
      </c>
      <c r="B51" s="10"/>
    </row>
    <row r="52" ht="12.75">
      <c r="A52" s="79" t="s">
        <v>293</v>
      </c>
    </row>
    <row r="53" ht="12.75">
      <c r="A53" s="9" t="s">
        <v>294</v>
      </c>
    </row>
    <row r="54" spans="1:11" ht="12.75">
      <c r="A54" s="9" t="s">
        <v>295</v>
      </c>
      <c r="K54" s="11"/>
    </row>
    <row r="55" spans="10:11" ht="12.75">
      <c r="J55" s="90"/>
      <c r="K55" s="11"/>
    </row>
    <row r="56" ht="12.75">
      <c r="A56" s="9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8"/>
  <sheetViews>
    <sheetView zoomScalePageLayoutView="0" workbookViewId="0" topLeftCell="A1">
      <selection activeCell="P53" sqref="P53"/>
    </sheetView>
  </sheetViews>
  <sheetFormatPr defaultColWidth="9.140625" defaultRowHeight="12.75"/>
  <cols>
    <col min="1" max="1" width="5.140625" style="2" customWidth="1"/>
    <col min="2" max="2" width="10.140625" style="2" customWidth="1"/>
    <col min="3" max="3" width="14.421875" style="2" customWidth="1"/>
    <col min="4" max="4" width="17.57421875" style="2" customWidth="1"/>
    <col min="5" max="5" width="16.421875" style="2" customWidth="1"/>
    <col min="6" max="6" width="26.140625" style="2" customWidth="1"/>
    <col min="7" max="7" width="7.140625" style="2" customWidth="1"/>
    <col min="8" max="8" width="9.421875" style="2" hidden="1" customWidth="1"/>
    <col min="9" max="9" width="7.28125" style="2" customWidth="1"/>
    <col min="10" max="10" width="8.57421875" style="2" customWidth="1"/>
    <col min="11" max="11" width="8.28125" style="2" customWidth="1"/>
    <col min="12" max="12" width="10.8515625" style="2" customWidth="1"/>
    <col min="13" max="13" width="8.00390625" style="2" customWidth="1"/>
    <col min="14" max="16384" width="9.140625" style="2" customWidth="1"/>
  </cols>
  <sheetData>
    <row r="1" ht="12.75">
      <c r="A1" s="1" t="s">
        <v>306</v>
      </c>
    </row>
    <row r="2" ht="12.75">
      <c r="A2" s="1" t="s">
        <v>307</v>
      </c>
    </row>
    <row r="3" ht="13.5" thickBot="1">
      <c r="A3" s="1" t="s">
        <v>308</v>
      </c>
    </row>
    <row r="4" spans="1:13" s="7" customFormat="1" ht="35.25" thickBot="1">
      <c r="A4" s="3" t="s">
        <v>55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6" t="s">
        <v>13</v>
      </c>
    </row>
    <row r="5" spans="1:13" s="21" customFormat="1" ht="12" customHeight="1">
      <c r="A5" s="15">
        <v>1</v>
      </c>
      <c r="B5" s="16">
        <v>945</v>
      </c>
      <c r="C5" s="16" t="s">
        <v>76</v>
      </c>
      <c r="D5" s="17" t="s">
        <v>19</v>
      </c>
      <c r="E5" s="17" t="s">
        <v>20</v>
      </c>
      <c r="F5" s="17" t="s">
        <v>99</v>
      </c>
      <c r="G5" s="17" t="s">
        <v>16</v>
      </c>
      <c r="H5" s="17">
        <v>1982</v>
      </c>
      <c r="I5" s="17" t="s">
        <v>21</v>
      </c>
      <c r="J5" s="17" t="s">
        <v>18</v>
      </c>
      <c r="K5" s="374">
        <v>12.195</v>
      </c>
      <c r="L5" s="18">
        <v>0.031018518518518515</v>
      </c>
      <c r="M5" s="20">
        <v>1</v>
      </c>
    </row>
    <row r="6" spans="1:13" s="21" customFormat="1" ht="12" customHeight="1">
      <c r="A6" s="22">
        <f>A5+1</f>
        <v>2</v>
      </c>
      <c r="B6" s="23">
        <v>932</v>
      </c>
      <c r="C6" s="23" t="s">
        <v>84</v>
      </c>
      <c r="D6" s="24" t="s">
        <v>85</v>
      </c>
      <c r="E6" s="24" t="s">
        <v>86</v>
      </c>
      <c r="F6" s="24" t="s">
        <v>75</v>
      </c>
      <c r="G6" s="24" t="s">
        <v>16</v>
      </c>
      <c r="H6" s="24">
        <v>1979</v>
      </c>
      <c r="I6" s="24" t="s">
        <v>21</v>
      </c>
      <c r="J6" s="24" t="s">
        <v>18</v>
      </c>
      <c r="K6" s="375">
        <v>12.195</v>
      </c>
      <c r="L6" s="25">
        <v>0.03140046296296296</v>
      </c>
      <c r="M6" s="27">
        <v>2</v>
      </c>
    </row>
    <row r="7" spans="1:13" s="21" customFormat="1" ht="12" customHeight="1">
      <c r="A7" s="22">
        <f aca="true" t="shared" si="0" ref="A7:A49">A6+1</f>
        <v>3</v>
      </c>
      <c r="B7" s="23">
        <v>929</v>
      </c>
      <c r="C7" s="23" t="s">
        <v>14</v>
      </c>
      <c r="D7" s="24" t="s">
        <v>22</v>
      </c>
      <c r="E7" s="24" t="s">
        <v>23</v>
      </c>
      <c r="F7" s="24" t="s">
        <v>78</v>
      </c>
      <c r="G7" s="24" t="s">
        <v>16</v>
      </c>
      <c r="H7" s="24">
        <v>1972</v>
      </c>
      <c r="I7" s="24" t="s">
        <v>24</v>
      </c>
      <c r="J7" s="24" t="s">
        <v>18</v>
      </c>
      <c r="K7" s="375">
        <v>12.195</v>
      </c>
      <c r="L7" s="25">
        <v>0.03204861111111111</v>
      </c>
      <c r="M7" s="27">
        <v>1</v>
      </c>
    </row>
    <row r="8" spans="1:13" s="21" customFormat="1" ht="12" customHeight="1">
      <c r="A8" s="22">
        <f t="shared" si="0"/>
        <v>4</v>
      </c>
      <c r="B8" s="23">
        <v>960</v>
      </c>
      <c r="C8" s="23" t="s">
        <v>25</v>
      </c>
      <c r="D8" s="24" t="s">
        <v>53</v>
      </c>
      <c r="E8" s="24" t="s">
        <v>15</v>
      </c>
      <c r="F8" s="24" t="s">
        <v>75</v>
      </c>
      <c r="G8" s="24" t="s">
        <v>16</v>
      </c>
      <c r="H8" s="24">
        <v>1982</v>
      </c>
      <c r="I8" s="24" t="s">
        <v>21</v>
      </c>
      <c r="J8" s="24" t="s">
        <v>18</v>
      </c>
      <c r="K8" s="375">
        <v>12.195</v>
      </c>
      <c r="L8" s="25">
        <v>0.0328125</v>
      </c>
      <c r="M8" s="27">
        <v>3</v>
      </c>
    </row>
    <row r="9" spans="1:13" s="28" customFormat="1" ht="12" customHeight="1">
      <c r="A9" s="22">
        <f t="shared" si="0"/>
        <v>5</v>
      </c>
      <c r="B9" s="23">
        <v>970</v>
      </c>
      <c r="C9" s="23" t="s">
        <v>285</v>
      </c>
      <c r="D9" s="24" t="s">
        <v>43</v>
      </c>
      <c r="E9" s="24" t="s">
        <v>286</v>
      </c>
      <c r="F9" s="24" t="s">
        <v>75</v>
      </c>
      <c r="G9" s="24" t="s">
        <v>16</v>
      </c>
      <c r="H9" s="24">
        <v>1997</v>
      </c>
      <c r="I9" s="24" t="s">
        <v>17</v>
      </c>
      <c r="J9" s="24" t="s">
        <v>18</v>
      </c>
      <c r="K9" s="375">
        <v>12.195</v>
      </c>
      <c r="L9" s="25">
        <v>0.03326388888888889</v>
      </c>
      <c r="M9" s="27">
        <v>1</v>
      </c>
    </row>
    <row r="10" spans="1:13" s="21" customFormat="1" ht="12" customHeight="1">
      <c r="A10" s="22">
        <f t="shared" si="0"/>
        <v>6</v>
      </c>
      <c r="B10" s="23">
        <v>826</v>
      </c>
      <c r="C10" s="23" t="s">
        <v>76</v>
      </c>
      <c r="D10" s="24" t="s">
        <v>309</v>
      </c>
      <c r="E10" s="24" t="s">
        <v>26</v>
      </c>
      <c r="F10" s="24" t="s">
        <v>82</v>
      </c>
      <c r="G10" s="24" t="s">
        <v>16</v>
      </c>
      <c r="H10" s="24">
        <v>1965</v>
      </c>
      <c r="I10" s="24" t="s">
        <v>24</v>
      </c>
      <c r="J10" s="24" t="s">
        <v>18</v>
      </c>
      <c r="K10" s="375">
        <v>12.195</v>
      </c>
      <c r="L10" s="25">
        <v>0.03351851851851852</v>
      </c>
      <c r="M10" s="27">
        <v>2</v>
      </c>
    </row>
    <row r="11" spans="1:13" s="29" customFormat="1" ht="12" customHeight="1">
      <c r="A11" s="22">
        <f t="shared" si="0"/>
        <v>7</v>
      </c>
      <c r="B11" s="23">
        <v>930</v>
      </c>
      <c r="C11" s="23" t="s">
        <v>25</v>
      </c>
      <c r="D11" s="24" t="s">
        <v>80</v>
      </c>
      <c r="E11" s="24" t="s">
        <v>81</v>
      </c>
      <c r="F11" s="24" t="s">
        <v>75</v>
      </c>
      <c r="G11" s="24" t="s">
        <v>16</v>
      </c>
      <c r="H11" s="24">
        <v>1981</v>
      </c>
      <c r="I11" s="24" t="s">
        <v>21</v>
      </c>
      <c r="J11" s="24" t="s">
        <v>18</v>
      </c>
      <c r="K11" s="375">
        <v>12.195</v>
      </c>
      <c r="L11" s="25">
        <v>0.03361111111111111</v>
      </c>
      <c r="M11" s="27">
        <v>4</v>
      </c>
    </row>
    <row r="12" spans="1:13" s="29" customFormat="1" ht="12" customHeight="1">
      <c r="A12" s="22">
        <f t="shared" si="0"/>
        <v>8</v>
      </c>
      <c r="B12" s="23">
        <v>938</v>
      </c>
      <c r="C12" s="23" t="s">
        <v>14</v>
      </c>
      <c r="D12" s="24" t="s">
        <v>35</v>
      </c>
      <c r="E12" s="24" t="s">
        <v>26</v>
      </c>
      <c r="F12" s="24" t="s">
        <v>94</v>
      </c>
      <c r="G12" s="24" t="s">
        <v>16</v>
      </c>
      <c r="H12" s="24">
        <v>1979</v>
      </c>
      <c r="I12" s="24" t="s">
        <v>21</v>
      </c>
      <c r="J12" s="24" t="s">
        <v>18</v>
      </c>
      <c r="K12" s="375">
        <v>12.195</v>
      </c>
      <c r="L12" s="25">
        <v>0.034571759259259253</v>
      </c>
      <c r="M12" s="27">
        <v>5</v>
      </c>
    </row>
    <row r="13" spans="1:13" s="21" customFormat="1" ht="12" customHeight="1">
      <c r="A13" s="22">
        <f t="shared" si="0"/>
        <v>9</v>
      </c>
      <c r="B13" s="23">
        <v>827</v>
      </c>
      <c r="C13" s="23" t="s">
        <v>14</v>
      </c>
      <c r="D13" s="24" t="s">
        <v>310</v>
      </c>
      <c r="E13" s="24" t="s">
        <v>117</v>
      </c>
      <c r="F13" s="24" t="s">
        <v>311</v>
      </c>
      <c r="G13" s="24" t="s">
        <v>16</v>
      </c>
      <c r="H13" s="24">
        <v>1985</v>
      </c>
      <c r="I13" s="24" t="s">
        <v>17</v>
      </c>
      <c r="J13" s="24" t="s">
        <v>18</v>
      </c>
      <c r="K13" s="375">
        <v>12.195</v>
      </c>
      <c r="L13" s="25">
        <v>0.034722222222222224</v>
      </c>
      <c r="M13" s="27">
        <v>2</v>
      </c>
    </row>
    <row r="14" spans="1:13" s="21" customFormat="1" ht="12" customHeight="1">
      <c r="A14" s="22">
        <f t="shared" si="0"/>
        <v>10</v>
      </c>
      <c r="B14" s="23">
        <v>977</v>
      </c>
      <c r="C14" s="23" t="s">
        <v>69</v>
      </c>
      <c r="D14" s="24" t="s">
        <v>120</v>
      </c>
      <c r="E14" s="24" t="s">
        <v>121</v>
      </c>
      <c r="F14" s="24" t="s">
        <v>122</v>
      </c>
      <c r="G14" s="24" t="s">
        <v>16</v>
      </c>
      <c r="H14" s="24">
        <v>1992</v>
      </c>
      <c r="I14" s="24" t="s">
        <v>17</v>
      </c>
      <c r="J14" s="24" t="s">
        <v>18</v>
      </c>
      <c r="K14" s="375">
        <v>12.195</v>
      </c>
      <c r="L14" s="25">
        <v>0.03547453703703704</v>
      </c>
      <c r="M14" s="27">
        <v>3</v>
      </c>
    </row>
    <row r="15" spans="1:13" s="21" customFormat="1" ht="12" customHeight="1">
      <c r="A15" s="22">
        <f t="shared" si="0"/>
        <v>11</v>
      </c>
      <c r="B15" s="23">
        <v>931</v>
      </c>
      <c r="C15" s="23" t="s">
        <v>25</v>
      </c>
      <c r="D15" s="24" t="s">
        <v>57</v>
      </c>
      <c r="E15" s="24" t="s">
        <v>83</v>
      </c>
      <c r="F15" s="24" t="s">
        <v>58</v>
      </c>
      <c r="G15" s="24" t="s">
        <v>16</v>
      </c>
      <c r="H15" s="24">
        <v>1972</v>
      </c>
      <c r="I15" s="24" t="s">
        <v>24</v>
      </c>
      <c r="J15" s="24" t="s">
        <v>18</v>
      </c>
      <c r="K15" s="375">
        <v>12.195</v>
      </c>
      <c r="L15" s="25">
        <v>0.03553240740740741</v>
      </c>
      <c r="M15" s="27">
        <v>3</v>
      </c>
    </row>
    <row r="16" spans="1:13" s="21" customFormat="1" ht="12" customHeight="1">
      <c r="A16" s="22">
        <f t="shared" si="0"/>
        <v>12</v>
      </c>
      <c r="B16" s="23">
        <v>974</v>
      </c>
      <c r="C16" s="23" t="s">
        <v>312</v>
      </c>
      <c r="D16" s="24" t="s">
        <v>313</v>
      </c>
      <c r="E16" s="24" t="s">
        <v>314</v>
      </c>
      <c r="F16" s="24" t="s">
        <v>75</v>
      </c>
      <c r="G16" s="24" t="s">
        <v>16</v>
      </c>
      <c r="H16" s="24">
        <v>1991</v>
      </c>
      <c r="I16" s="24" t="s">
        <v>17</v>
      </c>
      <c r="J16" s="24" t="s">
        <v>18</v>
      </c>
      <c r="K16" s="375">
        <v>12.195</v>
      </c>
      <c r="L16" s="25">
        <v>0.03596064814814815</v>
      </c>
      <c r="M16" s="27">
        <v>4</v>
      </c>
    </row>
    <row r="17" spans="1:13" s="21" customFormat="1" ht="12" customHeight="1">
      <c r="A17" s="22">
        <f t="shared" si="0"/>
        <v>13</v>
      </c>
      <c r="B17" s="23">
        <v>933</v>
      </c>
      <c r="C17" s="23" t="s">
        <v>68</v>
      </c>
      <c r="D17" s="24" t="s">
        <v>87</v>
      </c>
      <c r="E17" s="24" t="s">
        <v>88</v>
      </c>
      <c r="F17" s="24" t="s">
        <v>89</v>
      </c>
      <c r="G17" s="24" t="s">
        <v>16</v>
      </c>
      <c r="H17" s="24">
        <v>1972</v>
      </c>
      <c r="I17" s="24" t="s">
        <v>24</v>
      </c>
      <c r="J17" s="24" t="s">
        <v>18</v>
      </c>
      <c r="K17" s="375">
        <v>12.195</v>
      </c>
      <c r="L17" s="25">
        <v>0.03603009259259259</v>
      </c>
      <c r="M17" s="27">
        <v>4</v>
      </c>
    </row>
    <row r="18" spans="1:13" s="21" customFormat="1" ht="12" customHeight="1">
      <c r="A18" s="22">
        <f t="shared" si="0"/>
        <v>14</v>
      </c>
      <c r="B18" s="23">
        <v>979</v>
      </c>
      <c r="C18" s="23" t="s">
        <v>36</v>
      </c>
      <c r="D18" s="24" t="s">
        <v>315</v>
      </c>
      <c r="E18" s="24" t="s">
        <v>316</v>
      </c>
      <c r="F18" s="24" t="s">
        <v>82</v>
      </c>
      <c r="G18" s="24" t="s">
        <v>16</v>
      </c>
      <c r="H18" s="24">
        <v>1976</v>
      </c>
      <c r="I18" s="24" t="s">
        <v>21</v>
      </c>
      <c r="J18" s="24" t="s">
        <v>18</v>
      </c>
      <c r="K18" s="375">
        <v>12.195</v>
      </c>
      <c r="L18" s="25">
        <v>0.03608796296296297</v>
      </c>
      <c r="M18" s="27">
        <v>6</v>
      </c>
    </row>
    <row r="19" spans="1:13" s="21" customFormat="1" ht="12" customHeight="1">
      <c r="A19" s="22">
        <f t="shared" si="0"/>
        <v>15</v>
      </c>
      <c r="B19" s="23">
        <v>957</v>
      </c>
      <c r="C19" s="23" t="s">
        <v>114</v>
      </c>
      <c r="D19" s="24" t="s">
        <v>115</v>
      </c>
      <c r="E19" s="24" t="s">
        <v>15</v>
      </c>
      <c r="F19" s="24" t="s">
        <v>75</v>
      </c>
      <c r="G19" s="24" t="s">
        <v>16</v>
      </c>
      <c r="H19" s="24">
        <v>1991</v>
      </c>
      <c r="I19" s="24" t="s">
        <v>17</v>
      </c>
      <c r="J19" s="24" t="s">
        <v>18</v>
      </c>
      <c r="K19" s="375">
        <v>12.195</v>
      </c>
      <c r="L19" s="25">
        <v>0.03636574074074074</v>
      </c>
      <c r="M19" s="27">
        <v>5</v>
      </c>
    </row>
    <row r="20" spans="1:13" s="21" customFormat="1" ht="12" customHeight="1">
      <c r="A20" s="22">
        <f t="shared" si="0"/>
        <v>16</v>
      </c>
      <c r="B20" s="23">
        <v>825</v>
      </c>
      <c r="C20" s="23" t="s">
        <v>67</v>
      </c>
      <c r="D20" s="24" t="s">
        <v>73</v>
      </c>
      <c r="E20" s="24" t="s">
        <v>74</v>
      </c>
      <c r="F20" s="24" t="s">
        <v>75</v>
      </c>
      <c r="G20" s="24" t="s">
        <v>16</v>
      </c>
      <c r="H20" s="24">
        <v>1972</v>
      </c>
      <c r="I20" s="24" t="s">
        <v>24</v>
      </c>
      <c r="J20" s="24" t="s">
        <v>18</v>
      </c>
      <c r="K20" s="375">
        <v>12.195</v>
      </c>
      <c r="L20" s="25">
        <v>0.03648148148148148</v>
      </c>
      <c r="M20" s="27">
        <v>5</v>
      </c>
    </row>
    <row r="21" spans="1:13" s="21" customFormat="1" ht="12" customHeight="1">
      <c r="A21" s="22">
        <f t="shared" si="0"/>
        <v>17</v>
      </c>
      <c r="B21" s="23">
        <v>972</v>
      </c>
      <c r="C21" s="23" t="s">
        <v>68</v>
      </c>
      <c r="D21" s="24" t="s">
        <v>317</v>
      </c>
      <c r="E21" s="24" t="s">
        <v>139</v>
      </c>
      <c r="F21" s="24" t="s">
        <v>318</v>
      </c>
      <c r="G21" s="24" t="s">
        <v>16</v>
      </c>
      <c r="H21" s="24">
        <v>1994</v>
      </c>
      <c r="I21" s="24" t="s">
        <v>17</v>
      </c>
      <c r="J21" s="24" t="s">
        <v>18</v>
      </c>
      <c r="K21" s="375">
        <v>12.195</v>
      </c>
      <c r="L21" s="25">
        <v>0.0365625</v>
      </c>
      <c r="M21" s="27">
        <v>6</v>
      </c>
    </row>
    <row r="22" spans="1:13" s="21" customFormat="1" ht="12" customHeight="1">
      <c r="A22" s="22">
        <f t="shared" si="0"/>
        <v>18</v>
      </c>
      <c r="B22" s="23">
        <v>952</v>
      </c>
      <c r="C22" s="23" t="s">
        <v>108</v>
      </c>
      <c r="D22" s="24" t="s">
        <v>109</v>
      </c>
      <c r="E22" s="24" t="s">
        <v>15</v>
      </c>
      <c r="F22" s="24" t="s">
        <v>75</v>
      </c>
      <c r="G22" s="24" t="s">
        <v>16</v>
      </c>
      <c r="H22" s="24">
        <v>1999</v>
      </c>
      <c r="I22" s="24" t="s">
        <v>17</v>
      </c>
      <c r="J22" s="24" t="s">
        <v>18</v>
      </c>
      <c r="K22" s="375">
        <v>12.195</v>
      </c>
      <c r="L22" s="25">
        <v>0.03667824074074074</v>
      </c>
      <c r="M22" s="27">
        <v>7</v>
      </c>
    </row>
    <row r="23" spans="1:13" s="21" customFormat="1" ht="12" customHeight="1">
      <c r="A23" s="22">
        <f t="shared" si="0"/>
        <v>19</v>
      </c>
      <c r="B23" s="23">
        <v>940</v>
      </c>
      <c r="C23" s="23" t="s">
        <v>28</v>
      </c>
      <c r="D23" s="24" t="s">
        <v>29</v>
      </c>
      <c r="E23" s="24" t="s">
        <v>30</v>
      </c>
      <c r="F23" s="24" t="s">
        <v>75</v>
      </c>
      <c r="G23" s="24" t="s">
        <v>16</v>
      </c>
      <c r="H23" s="24">
        <v>1974</v>
      </c>
      <c r="I23" s="24" t="s">
        <v>24</v>
      </c>
      <c r="J23" s="24" t="s">
        <v>18</v>
      </c>
      <c r="K23" s="375">
        <v>12.195</v>
      </c>
      <c r="L23" s="25">
        <v>0.036875</v>
      </c>
      <c r="M23" s="27">
        <v>6</v>
      </c>
    </row>
    <row r="24" spans="1:13" s="21" customFormat="1" ht="12" customHeight="1">
      <c r="A24" s="22">
        <f t="shared" si="0"/>
        <v>20</v>
      </c>
      <c r="B24" s="23">
        <v>948</v>
      </c>
      <c r="C24" s="23" t="s">
        <v>102</v>
      </c>
      <c r="D24" s="24" t="s">
        <v>103</v>
      </c>
      <c r="E24" s="24" t="s">
        <v>104</v>
      </c>
      <c r="F24" s="24" t="s">
        <v>75</v>
      </c>
      <c r="G24" s="24" t="s">
        <v>16</v>
      </c>
      <c r="H24" s="24">
        <v>1980</v>
      </c>
      <c r="I24" s="24" t="s">
        <v>21</v>
      </c>
      <c r="J24" s="24" t="s">
        <v>18</v>
      </c>
      <c r="K24" s="375">
        <v>12.195</v>
      </c>
      <c r="L24" s="25">
        <v>0.037523148148148146</v>
      </c>
      <c r="M24" s="27">
        <v>7</v>
      </c>
    </row>
    <row r="25" spans="1:13" s="21" customFormat="1" ht="12" customHeight="1">
      <c r="A25" s="22">
        <f t="shared" si="0"/>
        <v>21</v>
      </c>
      <c r="B25" s="23">
        <v>125</v>
      </c>
      <c r="C25" s="23" t="s">
        <v>108</v>
      </c>
      <c r="D25" s="24" t="s">
        <v>319</v>
      </c>
      <c r="E25" s="24" t="s">
        <v>26</v>
      </c>
      <c r="F25" s="24" t="s">
        <v>82</v>
      </c>
      <c r="G25" s="24" t="s">
        <v>16</v>
      </c>
      <c r="H25" s="24">
        <v>1983</v>
      </c>
      <c r="I25" s="24" t="s">
        <v>21</v>
      </c>
      <c r="J25" s="24" t="s">
        <v>18</v>
      </c>
      <c r="K25" s="375">
        <v>12.195</v>
      </c>
      <c r="L25" s="25">
        <v>0.03819444444444444</v>
      </c>
      <c r="M25" s="27">
        <v>8</v>
      </c>
    </row>
    <row r="26" spans="1:13" s="21" customFormat="1" ht="12" customHeight="1">
      <c r="A26" s="22">
        <f t="shared" si="0"/>
        <v>22</v>
      </c>
      <c r="B26" s="23">
        <v>1000</v>
      </c>
      <c r="C26" s="23" t="s">
        <v>136</v>
      </c>
      <c r="D26" s="24" t="s">
        <v>137</v>
      </c>
      <c r="E26" s="24" t="s">
        <v>26</v>
      </c>
      <c r="F26" s="24" t="s">
        <v>82</v>
      </c>
      <c r="G26" s="24" t="s">
        <v>16</v>
      </c>
      <c r="H26" s="24">
        <v>1955</v>
      </c>
      <c r="I26" s="24" t="s">
        <v>27</v>
      </c>
      <c r="J26" s="24" t="s">
        <v>18</v>
      </c>
      <c r="K26" s="375">
        <v>12.195</v>
      </c>
      <c r="L26" s="25">
        <v>0.03834490740740741</v>
      </c>
      <c r="M26" s="27">
        <v>1</v>
      </c>
    </row>
    <row r="27" spans="1:13" s="21" customFormat="1" ht="12" customHeight="1">
      <c r="A27" s="22">
        <f t="shared" si="0"/>
        <v>23</v>
      </c>
      <c r="B27" s="23">
        <v>939</v>
      </c>
      <c r="C27" s="23" t="s">
        <v>33</v>
      </c>
      <c r="D27" s="24" t="s">
        <v>34</v>
      </c>
      <c r="E27" s="24" t="s">
        <v>26</v>
      </c>
      <c r="F27" s="24" t="s">
        <v>95</v>
      </c>
      <c r="G27" s="24" t="s">
        <v>16</v>
      </c>
      <c r="H27" s="24">
        <v>1958</v>
      </c>
      <c r="I27" s="24" t="s">
        <v>27</v>
      </c>
      <c r="J27" s="24" t="s">
        <v>18</v>
      </c>
      <c r="K27" s="375">
        <v>12.195</v>
      </c>
      <c r="L27" s="25">
        <v>0.038483796296296294</v>
      </c>
      <c r="M27" s="27">
        <v>2</v>
      </c>
    </row>
    <row r="28" spans="1:13" s="21" customFormat="1" ht="12" customHeight="1">
      <c r="A28" s="22">
        <f t="shared" si="0"/>
        <v>24</v>
      </c>
      <c r="B28" s="23">
        <v>946</v>
      </c>
      <c r="C28" s="23" t="s">
        <v>14</v>
      </c>
      <c r="D28" s="24" t="s">
        <v>100</v>
      </c>
      <c r="E28" s="24" t="s">
        <v>101</v>
      </c>
      <c r="F28" s="24" t="s">
        <v>75</v>
      </c>
      <c r="G28" s="24" t="s">
        <v>16</v>
      </c>
      <c r="H28" s="24">
        <v>1984</v>
      </c>
      <c r="I28" s="24" t="s">
        <v>21</v>
      </c>
      <c r="J28" s="24" t="s">
        <v>18</v>
      </c>
      <c r="K28" s="375">
        <v>12.195</v>
      </c>
      <c r="L28" s="25">
        <v>0.03975694444444445</v>
      </c>
      <c r="M28" s="27">
        <v>9</v>
      </c>
    </row>
    <row r="29" spans="1:13" s="21" customFormat="1" ht="12" customHeight="1">
      <c r="A29" s="22">
        <f t="shared" si="0"/>
        <v>25</v>
      </c>
      <c r="B29" s="23">
        <v>936</v>
      </c>
      <c r="C29" s="23" t="s">
        <v>43</v>
      </c>
      <c r="D29" s="24" t="s">
        <v>92</v>
      </c>
      <c r="E29" s="24" t="s">
        <v>93</v>
      </c>
      <c r="F29" s="24" t="s">
        <v>75</v>
      </c>
      <c r="G29" s="24" t="s">
        <v>16</v>
      </c>
      <c r="H29" s="24">
        <v>1978</v>
      </c>
      <c r="I29" s="24" t="s">
        <v>21</v>
      </c>
      <c r="J29" s="24" t="s">
        <v>18</v>
      </c>
      <c r="K29" s="375">
        <v>12.195</v>
      </c>
      <c r="L29" s="25">
        <v>0.03991898148148148</v>
      </c>
      <c r="M29" s="27">
        <v>10</v>
      </c>
    </row>
    <row r="30" spans="1:13" s="64" customFormat="1" ht="12.75">
      <c r="A30" s="22">
        <f t="shared" si="0"/>
        <v>26</v>
      </c>
      <c r="B30" s="23">
        <v>941</v>
      </c>
      <c r="C30" s="23" t="s">
        <v>96</v>
      </c>
      <c r="D30" s="24" t="s">
        <v>97</v>
      </c>
      <c r="E30" s="24" t="s">
        <v>26</v>
      </c>
      <c r="F30" s="24" t="s">
        <v>75</v>
      </c>
      <c r="G30" s="24" t="s">
        <v>16</v>
      </c>
      <c r="H30" s="24">
        <v>1964</v>
      </c>
      <c r="I30" s="24" t="s">
        <v>27</v>
      </c>
      <c r="J30" s="24" t="s">
        <v>18</v>
      </c>
      <c r="K30" s="376">
        <v>12.195</v>
      </c>
      <c r="L30" s="81">
        <v>0.04113425925925926</v>
      </c>
      <c r="M30" s="83">
        <v>3</v>
      </c>
    </row>
    <row r="31" spans="1:13" s="21" customFormat="1" ht="12" customHeight="1">
      <c r="A31" s="22">
        <f t="shared" si="0"/>
        <v>27</v>
      </c>
      <c r="B31" s="55">
        <v>928</v>
      </c>
      <c r="C31" s="55" t="s">
        <v>31</v>
      </c>
      <c r="D31" s="56" t="s">
        <v>32</v>
      </c>
      <c r="E31" s="56" t="s">
        <v>15</v>
      </c>
      <c r="F31" s="56" t="s">
        <v>82</v>
      </c>
      <c r="G31" s="56" t="s">
        <v>16</v>
      </c>
      <c r="H31" s="56">
        <v>1960</v>
      </c>
      <c r="I31" s="56" t="s">
        <v>27</v>
      </c>
      <c r="J31" s="56" t="s">
        <v>18</v>
      </c>
      <c r="K31" s="375">
        <v>12.195</v>
      </c>
      <c r="L31" s="25">
        <v>0.04131944444444444</v>
      </c>
      <c r="M31" s="27">
        <v>4</v>
      </c>
    </row>
    <row r="32" spans="1:13" s="21" customFormat="1" ht="12" customHeight="1">
      <c r="A32" s="22">
        <f t="shared" si="0"/>
        <v>28</v>
      </c>
      <c r="B32" s="55">
        <v>958</v>
      </c>
      <c r="C32" s="55" t="s">
        <v>76</v>
      </c>
      <c r="D32" s="56" t="s">
        <v>116</v>
      </c>
      <c r="E32" s="56" t="s">
        <v>117</v>
      </c>
      <c r="F32" s="56" t="s">
        <v>75</v>
      </c>
      <c r="G32" s="56" t="s">
        <v>16</v>
      </c>
      <c r="H32" s="56">
        <v>1965</v>
      </c>
      <c r="I32" s="56" t="s">
        <v>24</v>
      </c>
      <c r="J32" s="56" t="s">
        <v>18</v>
      </c>
      <c r="K32" s="375">
        <v>12.195</v>
      </c>
      <c r="L32" s="25">
        <v>0.04133101851851852</v>
      </c>
      <c r="M32" s="27">
        <v>7</v>
      </c>
    </row>
    <row r="33" spans="1:13" s="21" customFormat="1" ht="12" customHeight="1">
      <c r="A33" s="22">
        <f t="shared" si="0"/>
        <v>29</v>
      </c>
      <c r="B33" s="23">
        <v>935</v>
      </c>
      <c r="C33" s="23" t="s">
        <v>37</v>
      </c>
      <c r="D33" s="24" t="s">
        <v>91</v>
      </c>
      <c r="E33" s="24" t="s">
        <v>20</v>
      </c>
      <c r="F33" s="24" t="s">
        <v>54</v>
      </c>
      <c r="G33" s="24" t="s">
        <v>16</v>
      </c>
      <c r="H33" s="24">
        <v>1976</v>
      </c>
      <c r="I33" s="24" t="s">
        <v>21</v>
      </c>
      <c r="J33" s="56" t="s">
        <v>18</v>
      </c>
      <c r="K33" s="375">
        <v>12.195</v>
      </c>
      <c r="L33" s="25">
        <v>0.041400462962962965</v>
      </c>
      <c r="M33" s="27">
        <v>11</v>
      </c>
    </row>
    <row r="34" spans="1:13" s="21" customFormat="1" ht="12" customHeight="1">
      <c r="A34" s="22">
        <f t="shared" si="0"/>
        <v>30</v>
      </c>
      <c r="B34" s="23">
        <v>944</v>
      </c>
      <c r="C34" s="23" t="s">
        <v>76</v>
      </c>
      <c r="D34" s="24" t="s">
        <v>98</v>
      </c>
      <c r="E34" s="24" t="s">
        <v>15</v>
      </c>
      <c r="F34" s="24" t="s">
        <v>75</v>
      </c>
      <c r="G34" s="24" t="s">
        <v>16</v>
      </c>
      <c r="H34" s="24">
        <v>1972</v>
      </c>
      <c r="I34" s="24" t="s">
        <v>24</v>
      </c>
      <c r="J34" s="24" t="s">
        <v>18</v>
      </c>
      <c r="K34" s="375">
        <v>12.195</v>
      </c>
      <c r="L34" s="25">
        <v>0.04206018518518518</v>
      </c>
      <c r="M34" s="27">
        <v>8</v>
      </c>
    </row>
    <row r="35" spans="1:13" s="64" customFormat="1" ht="12" customHeight="1">
      <c r="A35" s="22">
        <f t="shared" si="0"/>
        <v>31</v>
      </c>
      <c r="B35" s="55">
        <v>963</v>
      </c>
      <c r="C35" s="55" t="s">
        <v>106</v>
      </c>
      <c r="D35" s="56" t="s">
        <v>138</v>
      </c>
      <c r="E35" s="56" t="s">
        <v>139</v>
      </c>
      <c r="F35" s="56" t="s">
        <v>140</v>
      </c>
      <c r="G35" s="56" t="s">
        <v>16</v>
      </c>
      <c r="H35" s="56">
        <v>1978</v>
      </c>
      <c r="I35" s="56" t="s">
        <v>21</v>
      </c>
      <c r="J35" s="56" t="s">
        <v>18</v>
      </c>
      <c r="K35" s="375">
        <v>12.195</v>
      </c>
      <c r="L35" s="25">
        <v>0.042291666666666665</v>
      </c>
      <c r="M35" s="27">
        <v>12</v>
      </c>
    </row>
    <row r="36" spans="1:13" s="64" customFormat="1" ht="12" customHeight="1">
      <c r="A36" s="41">
        <f t="shared" si="0"/>
        <v>32</v>
      </c>
      <c r="B36" s="55">
        <v>975</v>
      </c>
      <c r="C36" s="55" t="s">
        <v>320</v>
      </c>
      <c r="D36" s="56" t="s">
        <v>319</v>
      </c>
      <c r="E36" s="56" t="s">
        <v>26</v>
      </c>
      <c r="F36" s="56" t="s">
        <v>82</v>
      </c>
      <c r="G36" s="56" t="s">
        <v>16</v>
      </c>
      <c r="H36" s="56">
        <v>1960</v>
      </c>
      <c r="I36" s="56" t="s">
        <v>24</v>
      </c>
      <c r="J36" s="56" t="s">
        <v>18</v>
      </c>
      <c r="K36" s="375">
        <v>12.195</v>
      </c>
      <c r="L36" s="25">
        <v>0.0441087962962963</v>
      </c>
      <c r="M36" s="27">
        <v>9</v>
      </c>
    </row>
    <row r="37" spans="1:13" s="64" customFormat="1" ht="12" customHeight="1">
      <c r="A37" s="22">
        <f t="shared" si="0"/>
        <v>33</v>
      </c>
      <c r="B37" s="84">
        <v>962</v>
      </c>
      <c r="C37" s="84" t="s">
        <v>150</v>
      </c>
      <c r="D37" s="85" t="s">
        <v>151</v>
      </c>
      <c r="E37" s="85" t="s">
        <v>139</v>
      </c>
      <c r="F37" s="85" t="s">
        <v>140</v>
      </c>
      <c r="G37" s="85" t="s">
        <v>39</v>
      </c>
      <c r="H37" s="85">
        <v>1980</v>
      </c>
      <c r="I37" s="85" t="s">
        <v>40</v>
      </c>
      <c r="J37" s="85" t="s">
        <v>18</v>
      </c>
      <c r="K37" s="377">
        <v>12.195</v>
      </c>
      <c r="L37" s="44">
        <v>0.04480324074074074</v>
      </c>
      <c r="M37" s="46">
        <v>1</v>
      </c>
    </row>
    <row r="38" spans="1:13" s="64" customFormat="1" ht="12" customHeight="1">
      <c r="A38" s="41">
        <f t="shared" si="0"/>
        <v>34</v>
      </c>
      <c r="B38" s="55">
        <v>949</v>
      </c>
      <c r="C38" s="55" t="s">
        <v>76</v>
      </c>
      <c r="D38" s="56" t="s">
        <v>38</v>
      </c>
      <c r="E38" s="56" t="s">
        <v>15</v>
      </c>
      <c r="F38" s="56" t="s">
        <v>75</v>
      </c>
      <c r="G38" s="56" t="s">
        <v>16</v>
      </c>
      <c r="H38" s="56">
        <v>1972</v>
      </c>
      <c r="I38" s="56" t="s">
        <v>24</v>
      </c>
      <c r="J38" s="56" t="s">
        <v>18</v>
      </c>
      <c r="K38" s="375">
        <v>12.195</v>
      </c>
      <c r="L38" s="25">
        <v>0.04488425925925926</v>
      </c>
      <c r="M38" s="27">
        <v>10</v>
      </c>
    </row>
    <row r="39" spans="1:13" s="64" customFormat="1" ht="12" customHeight="1">
      <c r="A39" s="41">
        <f t="shared" si="0"/>
        <v>35</v>
      </c>
      <c r="B39" s="84">
        <v>961</v>
      </c>
      <c r="C39" s="84" t="s">
        <v>147</v>
      </c>
      <c r="D39" s="85" t="s">
        <v>148</v>
      </c>
      <c r="E39" s="85" t="s">
        <v>149</v>
      </c>
      <c r="F39" s="85" t="s">
        <v>140</v>
      </c>
      <c r="G39" s="85" t="s">
        <v>39</v>
      </c>
      <c r="H39" s="85">
        <v>1984</v>
      </c>
      <c r="I39" s="85" t="s">
        <v>40</v>
      </c>
      <c r="J39" s="85" t="s">
        <v>18</v>
      </c>
      <c r="K39" s="377">
        <v>12.195</v>
      </c>
      <c r="L39" s="44">
        <v>0.04711805555555556</v>
      </c>
      <c r="M39" s="46">
        <v>2</v>
      </c>
    </row>
    <row r="40" spans="1:13" s="21" customFormat="1" ht="12" customHeight="1">
      <c r="A40" s="22">
        <f t="shared" si="0"/>
        <v>36</v>
      </c>
      <c r="B40" s="84">
        <v>955</v>
      </c>
      <c r="C40" s="84" t="s">
        <v>46</v>
      </c>
      <c r="D40" s="85" t="s">
        <v>47</v>
      </c>
      <c r="E40" s="85" t="s">
        <v>15</v>
      </c>
      <c r="F40" s="85" t="s">
        <v>75</v>
      </c>
      <c r="G40" s="85" t="s">
        <v>39</v>
      </c>
      <c r="H40" s="85">
        <v>1954</v>
      </c>
      <c r="I40" s="85" t="s">
        <v>112</v>
      </c>
      <c r="J40" s="85" t="s">
        <v>18</v>
      </c>
      <c r="K40" s="377">
        <v>12.195</v>
      </c>
      <c r="L40" s="44">
        <v>0.04783564814814815</v>
      </c>
      <c r="M40" s="46">
        <v>1</v>
      </c>
    </row>
    <row r="41" spans="1:13" s="21" customFormat="1" ht="12" customHeight="1">
      <c r="A41" s="22">
        <f t="shared" si="0"/>
        <v>37</v>
      </c>
      <c r="B41" s="55">
        <v>947</v>
      </c>
      <c r="C41" s="55" t="s">
        <v>48</v>
      </c>
      <c r="D41" s="56" t="s">
        <v>49</v>
      </c>
      <c r="E41" s="56" t="s">
        <v>59</v>
      </c>
      <c r="F41" s="56" t="s">
        <v>82</v>
      </c>
      <c r="G41" s="56" t="s">
        <v>16</v>
      </c>
      <c r="H41" s="56">
        <v>1949</v>
      </c>
      <c r="I41" s="56" t="s">
        <v>50</v>
      </c>
      <c r="J41" s="56" t="s">
        <v>18</v>
      </c>
      <c r="K41" s="375">
        <v>12.195</v>
      </c>
      <c r="L41" s="25">
        <v>0.04783564814814815</v>
      </c>
      <c r="M41" s="27">
        <v>1</v>
      </c>
    </row>
    <row r="42" spans="1:13" s="64" customFormat="1" ht="12" customHeight="1">
      <c r="A42" s="41">
        <f t="shared" si="0"/>
        <v>38</v>
      </c>
      <c r="B42" s="23">
        <v>942</v>
      </c>
      <c r="C42" s="23" t="s">
        <v>62</v>
      </c>
      <c r="D42" s="24" t="s">
        <v>63</v>
      </c>
      <c r="E42" s="24" t="s">
        <v>15</v>
      </c>
      <c r="F42" s="24" t="s">
        <v>75</v>
      </c>
      <c r="G42" s="24" t="s">
        <v>16</v>
      </c>
      <c r="H42" s="24">
        <v>1962</v>
      </c>
      <c r="I42" s="24" t="s">
        <v>27</v>
      </c>
      <c r="J42" s="24" t="s">
        <v>18</v>
      </c>
      <c r="K42" s="375">
        <v>12.195</v>
      </c>
      <c r="L42" s="25">
        <v>0.04783564814814815</v>
      </c>
      <c r="M42" s="27">
        <v>5</v>
      </c>
    </row>
    <row r="43" spans="1:13" s="21" customFormat="1" ht="12" customHeight="1">
      <c r="A43" s="22">
        <f t="shared" si="0"/>
        <v>39</v>
      </c>
      <c r="B43" s="23">
        <v>973</v>
      </c>
      <c r="C43" s="23" t="s">
        <v>25</v>
      </c>
      <c r="D43" s="24" t="s">
        <v>120</v>
      </c>
      <c r="E43" s="24" t="s">
        <v>321</v>
      </c>
      <c r="F43" s="24" t="s">
        <v>122</v>
      </c>
      <c r="G43" s="24" t="s">
        <v>16</v>
      </c>
      <c r="H43" s="24">
        <v>1968</v>
      </c>
      <c r="I43" s="24" t="s">
        <v>24</v>
      </c>
      <c r="J43" s="24" t="s">
        <v>18</v>
      </c>
      <c r="K43" s="375">
        <v>12.195</v>
      </c>
      <c r="L43" s="25">
        <v>0.04927083333333334</v>
      </c>
      <c r="M43" s="27">
        <v>11</v>
      </c>
    </row>
    <row r="44" spans="1:13" s="64" customFormat="1" ht="12" customHeight="1">
      <c r="A44" s="41">
        <f t="shared" si="0"/>
        <v>40</v>
      </c>
      <c r="B44" s="42">
        <v>966</v>
      </c>
      <c r="C44" s="42" t="s">
        <v>152</v>
      </c>
      <c r="D44" s="43" t="s">
        <v>153</v>
      </c>
      <c r="E44" s="43" t="s">
        <v>26</v>
      </c>
      <c r="F44" s="43" t="s">
        <v>82</v>
      </c>
      <c r="G44" s="43" t="s">
        <v>39</v>
      </c>
      <c r="H44" s="43">
        <v>1970</v>
      </c>
      <c r="I44" s="43" t="s">
        <v>45</v>
      </c>
      <c r="J44" s="43" t="s">
        <v>18</v>
      </c>
      <c r="K44" s="377">
        <v>12.195</v>
      </c>
      <c r="L44" s="44">
        <v>0.050648148148148144</v>
      </c>
      <c r="M44" s="46">
        <v>1</v>
      </c>
    </row>
    <row r="45" spans="1:13" s="21" customFormat="1" ht="26.25" customHeight="1">
      <c r="A45" s="22">
        <f t="shared" si="0"/>
        <v>41</v>
      </c>
      <c r="B45" s="23">
        <v>967</v>
      </c>
      <c r="C45" s="23" t="s">
        <v>154</v>
      </c>
      <c r="D45" s="24" t="s">
        <v>322</v>
      </c>
      <c r="E45" s="24" t="s">
        <v>26</v>
      </c>
      <c r="F45" s="24" t="s">
        <v>82</v>
      </c>
      <c r="G45" s="24" t="s">
        <v>16</v>
      </c>
      <c r="H45" s="24">
        <v>1973</v>
      </c>
      <c r="I45" s="24" t="s">
        <v>24</v>
      </c>
      <c r="J45" s="24" t="s">
        <v>18</v>
      </c>
      <c r="K45" s="375">
        <v>12.195</v>
      </c>
      <c r="L45" s="25">
        <v>0.050648148148148144</v>
      </c>
      <c r="M45" s="27">
        <v>12</v>
      </c>
    </row>
    <row r="46" spans="1:13" s="21" customFormat="1" ht="12.75" customHeight="1">
      <c r="A46" s="22">
        <f t="shared" si="0"/>
        <v>42</v>
      </c>
      <c r="B46" s="42">
        <v>980</v>
      </c>
      <c r="C46" s="42" t="s">
        <v>147</v>
      </c>
      <c r="D46" s="43" t="s">
        <v>323</v>
      </c>
      <c r="E46" s="43" t="s">
        <v>316</v>
      </c>
      <c r="F46" s="43" t="s">
        <v>82</v>
      </c>
      <c r="G46" s="43" t="s">
        <v>39</v>
      </c>
      <c r="H46" s="43">
        <v>1974</v>
      </c>
      <c r="I46" s="43" t="s">
        <v>45</v>
      </c>
      <c r="J46" s="43" t="s">
        <v>18</v>
      </c>
      <c r="K46" s="377">
        <v>12.195</v>
      </c>
      <c r="L46" s="44">
        <v>0.06649305555555556</v>
      </c>
      <c r="M46" s="46">
        <v>2</v>
      </c>
    </row>
    <row r="47" spans="1:13" s="21" customFormat="1" ht="12" customHeight="1">
      <c r="A47" s="22">
        <f t="shared" si="0"/>
        <v>43</v>
      </c>
      <c r="B47" s="23">
        <v>981</v>
      </c>
      <c r="C47" s="23" t="s">
        <v>324</v>
      </c>
      <c r="D47" s="24" t="s">
        <v>325</v>
      </c>
      <c r="E47" s="24" t="s">
        <v>316</v>
      </c>
      <c r="F47" s="24" t="s">
        <v>82</v>
      </c>
      <c r="G47" s="24" t="s">
        <v>16</v>
      </c>
      <c r="H47" s="24">
        <v>2012</v>
      </c>
      <c r="I47" s="24" t="s">
        <v>158</v>
      </c>
      <c r="J47" s="24" t="s">
        <v>18</v>
      </c>
      <c r="K47" s="375">
        <v>12.195</v>
      </c>
      <c r="L47" s="25">
        <v>0.06649305555555556</v>
      </c>
      <c r="M47" s="27">
        <v>1</v>
      </c>
    </row>
    <row r="48" spans="1:13" s="21" customFormat="1" ht="12" customHeight="1">
      <c r="A48" s="365">
        <f t="shared" si="0"/>
        <v>44</v>
      </c>
      <c r="B48" s="366">
        <v>139</v>
      </c>
      <c r="C48" s="366" t="s">
        <v>159</v>
      </c>
      <c r="D48" s="80" t="s">
        <v>157</v>
      </c>
      <c r="E48" s="80" t="s">
        <v>15</v>
      </c>
      <c r="F48" s="80" t="s">
        <v>82</v>
      </c>
      <c r="G48" s="80" t="s">
        <v>16</v>
      </c>
      <c r="H48" s="80">
        <v>1969</v>
      </c>
      <c r="I48" s="80" t="s">
        <v>24</v>
      </c>
      <c r="J48" s="80" t="s">
        <v>18</v>
      </c>
      <c r="K48" s="80">
        <v>4.195</v>
      </c>
      <c r="L48" s="81">
        <v>0.013715277777777778</v>
      </c>
      <c r="M48" s="83">
        <v>13</v>
      </c>
    </row>
    <row r="49" spans="1:13" s="21" customFormat="1" ht="12" customHeight="1" thickBot="1">
      <c r="A49" s="30">
        <f t="shared" si="0"/>
        <v>45</v>
      </c>
      <c r="B49" s="31">
        <v>978</v>
      </c>
      <c r="C49" s="31" t="s">
        <v>326</v>
      </c>
      <c r="D49" s="32" t="s">
        <v>327</v>
      </c>
      <c r="E49" s="32" t="s">
        <v>26</v>
      </c>
      <c r="F49" s="32" t="s">
        <v>82</v>
      </c>
      <c r="G49" s="32" t="s">
        <v>16</v>
      </c>
      <c r="H49" s="32">
        <v>2001</v>
      </c>
      <c r="I49" s="32" t="s">
        <v>158</v>
      </c>
      <c r="J49" s="32" t="s">
        <v>18</v>
      </c>
      <c r="K49" s="32">
        <v>2.195</v>
      </c>
      <c r="L49" s="52">
        <v>0.007106481481481481</v>
      </c>
      <c r="M49" s="33">
        <v>1</v>
      </c>
    </row>
    <row r="50" spans="3:13" s="10" customFormat="1" ht="13.5" thickBot="1">
      <c r="C50" s="2"/>
      <c r="D50" s="2"/>
      <c r="E50" s="2"/>
      <c r="F50" s="2"/>
      <c r="G50" s="2"/>
      <c r="H50" s="2"/>
      <c r="I50" s="2"/>
      <c r="J50" s="2"/>
      <c r="K50" s="373">
        <f>SUM(K5:K49)</f>
        <v>530.775</v>
      </c>
      <c r="L50" s="49">
        <f>SUM(L5:L49)</f>
        <v>1.7695717592592592</v>
      </c>
      <c r="M50" s="51">
        <f>L50/K50</f>
        <v>0.0033339395398412873</v>
      </c>
    </row>
    <row r="51" s="10" customFormat="1" ht="12.75">
      <c r="L51" s="11"/>
    </row>
    <row r="52" spans="12:13" s="10" customFormat="1" ht="13.5" thickBot="1">
      <c r="L52" s="86"/>
      <c r="M52" s="86"/>
    </row>
    <row r="53" spans="1:13" s="71" customFormat="1" ht="35.25" thickBot="1">
      <c r="A53" s="67" t="s">
        <v>55</v>
      </c>
      <c r="B53" s="68" t="s">
        <v>1</v>
      </c>
      <c r="C53" s="68" t="s">
        <v>2</v>
      </c>
      <c r="D53" s="68" t="s">
        <v>3</v>
      </c>
      <c r="E53" s="68" t="s">
        <v>4</v>
      </c>
      <c r="F53" s="68" t="s">
        <v>5</v>
      </c>
      <c r="G53" s="68" t="s">
        <v>6</v>
      </c>
      <c r="H53" s="68" t="s">
        <v>7</v>
      </c>
      <c r="I53" s="68" t="s">
        <v>8</v>
      </c>
      <c r="J53" s="68" t="s">
        <v>9</v>
      </c>
      <c r="K53" s="68" t="s">
        <v>10</v>
      </c>
      <c r="L53" s="68" t="s">
        <v>11</v>
      </c>
      <c r="M53" s="70" t="s">
        <v>13</v>
      </c>
    </row>
    <row r="54" spans="1:13" s="40" customFormat="1" ht="12.75">
      <c r="A54" s="34">
        <v>1</v>
      </c>
      <c r="B54" s="35">
        <v>98</v>
      </c>
      <c r="C54" s="35" t="s">
        <v>60</v>
      </c>
      <c r="D54" s="36" t="s">
        <v>124</v>
      </c>
      <c r="E54" s="36" t="s">
        <v>83</v>
      </c>
      <c r="F54" s="36" t="s">
        <v>75</v>
      </c>
      <c r="G54" s="36" t="s">
        <v>39</v>
      </c>
      <c r="H54" s="36">
        <v>1976</v>
      </c>
      <c r="I54" s="36" t="s">
        <v>40</v>
      </c>
      <c r="J54" s="36" t="s">
        <v>123</v>
      </c>
      <c r="K54" s="378">
        <v>6.0975</v>
      </c>
      <c r="L54" s="37">
        <v>0.029490740740740744</v>
      </c>
      <c r="M54" s="39">
        <v>1</v>
      </c>
    </row>
    <row r="55" spans="1:13" s="40" customFormat="1" ht="12.75">
      <c r="A55" s="87">
        <v>2</v>
      </c>
      <c r="B55" s="84">
        <v>133</v>
      </c>
      <c r="C55" s="84" t="s">
        <v>125</v>
      </c>
      <c r="D55" s="85" t="s">
        <v>126</v>
      </c>
      <c r="E55" s="85" t="s">
        <v>15</v>
      </c>
      <c r="F55" s="85" t="s">
        <v>75</v>
      </c>
      <c r="G55" s="85" t="s">
        <v>39</v>
      </c>
      <c r="H55" s="85">
        <v>1973</v>
      </c>
      <c r="I55" s="85" t="s">
        <v>45</v>
      </c>
      <c r="J55" s="85" t="s">
        <v>123</v>
      </c>
      <c r="K55" s="379">
        <v>6.0975</v>
      </c>
      <c r="L55" s="88">
        <v>0.03130787037037037</v>
      </c>
      <c r="M55" s="89">
        <v>1</v>
      </c>
    </row>
    <row r="56" spans="1:13" s="47" customFormat="1" ht="13.5" thickBot="1">
      <c r="A56" s="367">
        <v>3</v>
      </c>
      <c r="B56" s="368">
        <v>141</v>
      </c>
      <c r="C56" s="368" t="s">
        <v>160</v>
      </c>
      <c r="D56" s="369" t="s">
        <v>44</v>
      </c>
      <c r="E56" s="369" t="s">
        <v>15</v>
      </c>
      <c r="F56" s="369" t="s">
        <v>75</v>
      </c>
      <c r="G56" s="369" t="s">
        <v>39</v>
      </c>
      <c r="H56" s="369">
        <v>1962</v>
      </c>
      <c r="I56" s="369" t="s">
        <v>161</v>
      </c>
      <c r="J56" s="369" t="s">
        <v>123</v>
      </c>
      <c r="K56" s="380">
        <v>6.0975</v>
      </c>
      <c r="L56" s="370">
        <v>0.035833333333333335</v>
      </c>
      <c r="M56" s="371">
        <v>1</v>
      </c>
    </row>
    <row r="57" spans="1:13" ht="13.5" thickBot="1">
      <c r="A57" s="9"/>
      <c r="K57" s="381">
        <f>SUM(K54:K56)</f>
        <v>18.2925</v>
      </c>
      <c r="L57" s="58">
        <f>SUM(L54:L56)</f>
        <v>0.09663194444444445</v>
      </c>
      <c r="M57" s="51">
        <f>L57/K57</f>
        <v>0.005282599122287519</v>
      </c>
    </row>
    <row r="58" spans="1:12" ht="12.75">
      <c r="A58" s="8" t="s">
        <v>51</v>
      </c>
      <c r="K58" s="372"/>
      <c r="L58" s="11"/>
    </row>
    <row r="59" spans="1:2" ht="12.75">
      <c r="A59" s="9" t="s">
        <v>328</v>
      </c>
      <c r="B59" s="10"/>
    </row>
    <row r="60" spans="1:2" ht="12.75">
      <c r="A60" s="9" t="s">
        <v>52</v>
      </c>
      <c r="B60" s="10"/>
    </row>
    <row r="61" spans="1:2" ht="12.75">
      <c r="A61" s="13" t="s">
        <v>329</v>
      </c>
      <c r="B61" s="14"/>
    </row>
    <row r="62" spans="1:2" ht="12.75">
      <c r="A62" s="9" t="s">
        <v>330</v>
      </c>
      <c r="B62" s="10"/>
    </row>
    <row r="63" spans="1:2" ht="12.75">
      <c r="A63" s="9" t="s">
        <v>331</v>
      </c>
      <c r="B63" s="10"/>
    </row>
    <row r="64" ht="12.75">
      <c r="A64" s="79" t="s">
        <v>332</v>
      </c>
    </row>
    <row r="65" ht="12.75">
      <c r="A65" s="9" t="s">
        <v>333</v>
      </c>
    </row>
    <row r="66" spans="1:12" ht="12.75">
      <c r="A66" s="9" t="s">
        <v>334</v>
      </c>
      <c r="L66" s="11"/>
    </row>
    <row r="67" spans="11:13" ht="12.75">
      <c r="K67" s="90"/>
      <c r="L67" s="11"/>
      <c r="M67" s="91"/>
    </row>
    <row r="68" ht="12.75">
      <c r="A68" s="91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4"/>
  <sheetViews>
    <sheetView zoomScalePageLayoutView="0" workbookViewId="0" topLeftCell="A46">
      <selection activeCell="A54" sqref="A54:E63"/>
    </sheetView>
  </sheetViews>
  <sheetFormatPr defaultColWidth="9.140625" defaultRowHeight="12.75"/>
  <cols>
    <col min="1" max="1" width="5.140625" style="2" customWidth="1"/>
    <col min="2" max="2" width="10.140625" style="2" customWidth="1"/>
    <col min="3" max="3" width="14.421875" style="2" customWidth="1"/>
    <col min="4" max="4" width="17.57421875" style="2" customWidth="1"/>
    <col min="5" max="5" width="16.421875" style="2" customWidth="1"/>
    <col min="6" max="6" width="26.140625" style="2" customWidth="1"/>
    <col min="7" max="7" width="7.140625" style="2" customWidth="1"/>
    <col min="8" max="8" width="7.28125" style="2" customWidth="1"/>
    <col min="9" max="9" width="8.57421875" style="2" customWidth="1"/>
    <col min="10" max="10" width="7.28125" style="2" customWidth="1"/>
    <col min="11" max="11" width="10.8515625" style="2" customWidth="1"/>
    <col min="12" max="12" width="8.00390625" style="2" customWidth="1"/>
    <col min="13" max="16384" width="9.140625" style="2" customWidth="1"/>
  </cols>
  <sheetData>
    <row r="1" ht="12.75">
      <c r="A1" s="1" t="s">
        <v>349</v>
      </c>
    </row>
    <row r="2" ht="12.75">
      <c r="A2" s="1" t="s">
        <v>350</v>
      </c>
    </row>
    <row r="3" ht="13.5" thickBot="1">
      <c r="A3" s="1" t="s">
        <v>351</v>
      </c>
    </row>
    <row r="4" spans="1:12" s="7" customFormat="1" ht="34.5">
      <c r="A4" s="3" t="s">
        <v>55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8</v>
      </c>
      <c r="I4" s="4" t="s">
        <v>9</v>
      </c>
      <c r="J4" s="4" t="s">
        <v>10</v>
      </c>
      <c r="K4" s="4" t="s">
        <v>11</v>
      </c>
      <c r="L4" s="6" t="s">
        <v>13</v>
      </c>
    </row>
    <row r="5" spans="1:12" s="21" customFormat="1" ht="12" customHeight="1">
      <c r="A5" s="22">
        <v>1</v>
      </c>
      <c r="B5" s="23">
        <v>945</v>
      </c>
      <c r="C5" s="23" t="s">
        <v>76</v>
      </c>
      <c r="D5" s="24" t="s">
        <v>19</v>
      </c>
      <c r="E5" s="24" t="s">
        <v>20</v>
      </c>
      <c r="F5" s="24" t="s">
        <v>99</v>
      </c>
      <c r="G5" s="24" t="s">
        <v>16</v>
      </c>
      <c r="H5" s="24" t="s">
        <v>21</v>
      </c>
      <c r="I5" s="24" t="s">
        <v>18</v>
      </c>
      <c r="J5" s="24">
        <v>10</v>
      </c>
      <c r="K5" s="25">
        <v>0.02466435185185185</v>
      </c>
      <c r="L5" s="27">
        <v>1</v>
      </c>
    </row>
    <row r="6" spans="1:12" s="21" customFormat="1" ht="12" customHeight="1">
      <c r="A6" s="22">
        <f>A5+1</f>
        <v>2</v>
      </c>
      <c r="B6" s="23">
        <v>932</v>
      </c>
      <c r="C6" s="23" t="s">
        <v>84</v>
      </c>
      <c r="D6" s="24" t="s">
        <v>85</v>
      </c>
      <c r="E6" s="24" t="s">
        <v>86</v>
      </c>
      <c r="F6" s="24" t="s">
        <v>75</v>
      </c>
      <c r="G6" s="24" t="s">
        <v>16</v>
      </c>
      <c r="H6" s="24" t="s">
        <v>21</v>
      </c>
      <c r="I6" s="24" t="s">
        <v>18</v>
      </c>
      <c r="J6" s="24">
        <v>10</v>
      </c>
      <c r="K6" s="25">
        <v>0.02534722222222222</v>
      </c>
      <c r="L6" s="27">
        <v>2</v>
      </c>
    </row>
    <row r="7" spans="1:12" s="21" customFormat="1" ht="12" customHeight="1">
      <c r="A7" s="22">
        <f aca="true" t="shared" si="0" ref="A7:A45">A6+1</f>
        <v>3</v>
      </c>
      <c r="B7" s="23">
        <v>929</v>
      </c>
      <c r="C7" s="23" t="s">
        <v>14</v>
      </c>
      <c r="D7" s="24" t="s">
        <v>22</v>
      </c>
      <c r="E7" s="24" t="s">
        <v>23</v>
      </c>
      <c r="F7" s="24" t="s">
        <v>78</v>
      </c>
      <c r="G7" s="24" t="s">
        <v>16</v>
      </c>
      <c r="H7" s="24" t="s">
        <v>24</v>
      </c>
      <c r="I7" s="24" t="s">
        <v>18</v>
      </c>
      <c r="J7" s="24">
        <v>10</v>
      </c>
      <c r="K7" s="25">
        <v>0.02568287037037037</v>
      </c>
      <c r="L7" s="27">
        <v>1</v>
      </c>
    </row>
    <row r="8" spans="1:12" s="21" customFormat="1" ht="12" customHeight="1">
      <c r="A8" s="22">
        <f t="shared" si="0"/>
        <v>4</v>
      </c>
      <c r="B8" s="23">
        <v>960</v>
      </c>
      <c r="C8" s="23" t="s">
        <v>25</v>
      </c>
      <c r="D8" s="24" t="s">
        <v>53</v>
      </c>
      <c r="E8" s="24" t="s">
        <v>15</v>
      </c>
      <c r="F8" s="24" t="s">
        <v>75</v>
      </c>
      <c r="G8" s="24" t="s">
        <v>16</v>
      </c>
      <c r="H8" s="24" t="s">
        <v>21</v>
      </c>
      <c r="I8" s="24" t="s">
        <v>18</v>
      </c>
      <c r="J8" s="24">
        <v>10</v>
      </c>
      <c r="K8" s="25">
        <v>0.026157407407407407</v>
      </c>
      <c r="L8" s="27">
        <v>3</v>
      </c>
    </row>
    <row r="9" spans="1:12" s="28" customFormat="1" ht="12" customHeight="1">
      <c r="A9" s="22">
        <f t="shared" si="0"/>
        <v>5</v>
      </c>
      <c r="B9" s="23">
        <v>976</v>
      </c>
      <c r="C9" s="23" t="s">
        <v>56</v>
      </c>
      <c r="D9" s="24" t="s">
        <v>352</v>
      </c>
      <c r="E9" s="24" t="s">
        <v>353</v>
      </c>
      <c r="F9" s="24" t="s">
        <v>140</v>
      </c>
      <c r="G9" s="24" t="s">
        <v>16</v>
      </c>
      <c r="H9" s="24" t="s">
        <v>17</v>
      </c>
      <c r="I9" s="24" t="s">
        <v>18</v>
      </c>
      <c r="J9" s="24">
        <v>10</v>
      </c>
      <c r="K9" s="25">
        <v>0.0265625</v>
      </c>
      <c r="L9" s="27">
        <v>1</v>
      </c>
    </row>
    <row r="10" spans="1:13" s="29" customFormat="1" ht="12" customHeight="1">
      <c r="A10" s="22">
        <f t="shared" si="0"/>
        <v>6</v>
      </c>
      <c r="B10" s="23">
        <v>930</v>
      </c>
      <c r="C10" s="23" t="s">
        <v>25</v>
      </c>
      <c r="D10" s="24" t="s">
        <v>80</v>
      </c>
      <c r="E10" s="24" t="s">
        <v>81</v>
      </c>
      <c r="F10" s="24" t="s">
        <v>75</v>
      </c>
      <c r="G10" s="24" t="s">
        <v>16</v>
      </c>
      <c r="H10" s="24" t="s">
        <v>21</v>
      </c>
      <c r="I10" s="24" t="s">
        <v>18</v>
      </c>
      <c r="J10" s="24">
        <v>10</v>
      </c>
      <c r="K10" s="25">
        <v>0.027291666666666662</v>
      </c>
      <c r="L10" s="27">
        <v>4</v>
      </c>
      <c r="M10" s="21"/>
    </row>
    <row r="11" spans="1:13" s="29" customFormat="1" ht="12" customHeight="1">
      <c r="A11" s="22">
        <f t="shared" si="0"/>
        <v>7</v>
      </c>
      <c r="B11" s="23">
        <v>982</v>
      </c>
      <c r="C11" s="23" t="s">
        <v>108</v>
      </c>
      <c r="D11" s="24" t="s">
        <v>354</v>
      </c>
      <c r="E11" s="24" t="s">
        <v>355</v>
      </c>
      <c r="F11" s="24" t="s">
        <v>140</v>
      </c>
      <c r="G11" s="24" t="s">
        <v>16</v>
      </c>
      <c r="H11" s="24" t="s">
        <v>17</v>
      </c>
      <c r="I11" s="24" t="s">
        <v>18</v>
      </c>
      <c r="J11" s="24">
        <v>10</v>
      </c>
      <c r="K11" s="25">
        <v>0.028680555555555553</v>
      </c>
      <c r="L11" s="27">
        <v>2</v>
      </c>
      <c r="M11" s="21"/>
    </row>
    <row r="12" spans="1:12" s="21" customFormat="1" ht="12" customHeight="1">
      <c r="A12" s="22">
        <f t="shared" si="0"/>
        <v>8</v>
      </c>
      <c r="B12" s="23">
        <v>970</v>
      </c>
      <c r="C12" s="23" t="s">
        <v>285</v>
      </c>
      <c r="D12" s="24" t="s">
        <v>43</v>
      </c>
      <c r="E12" s="24" t="s">
        <v>286</v>
      </c>
      <c r="F12" s="24" t="s">
        <v>75</v>
      </c>
      <c r="G12" s="24" t="s">
        <v>16</v>
      </c>
      <c r="H12" s="24" t="s">
        <v>17</v>
      </c>
      <c r="I12" s="24" t="s">
        <v>18</v>
      </c>
      <c r="J12" s="24">
        <v>10</v>
      </c>
      <c r="K12" s="25">
        <v>0.028807870370370373</v>
      </c>
      <c r="L12" s="27">
        <v>3</v>
      </c>
    </row>
    <row r="13" spans="1:12" s="21" customFormat="1" ht="12" customHeight="1">
      <c r="A13" s="22">
        <f t="shared" si="0"/>
        <v>9</v>
      </c>
      <c r="B13" s="23">
        <v>977</v>
      </c>
      <c r="C13" s="23" t="s">
        <v>69</v>
      </c>
      <c r="D13" s="24" t="s">
        <v>120</v>
      </c>
      <c r="E13" s="24" t="s">
        <v>121</v>
      </c>
      <c r="F13" s="24" t="s">
        <v>122</v>
      </c>
      <c r="G13" s="24" t="s">
        <v>16</v>
      </c>
      <c r="H13" s="24" t="s">
        <v>17</v>
      </c>
      <c r="I13" s="24" t="s">
        <v>18</v>
      </c>
      <c r="J13" s="24">
        <v>10</v>
      </c>
      <c r="K13" s="25">
        <v>0.028877314814814817</v>
      </c>
      <c r="L13" s="27">
        <v>4</v>
      </c>
    </row>
    <row r="14" spans="1:12" s="21" customFormat="1" ht="12" customHeight="1">
      <c r="A14" s="22">
        <f t="shared" si="0"/>
        <v>10</v>
      </c>
      <c r="B14" s="23">
        <v>972</v>
      </c>
      <c r="C14" s="23" t="s">
        <v>68</v>
      </c>
      <c r="D14" s="24" t="s">
        <v>317</v>
      </c>
      <c r="E14" s="24" t="s">
        <v>139</v>
      </c>
      <c r="F14" s="24" t="s">
        <v>318</v>
      </c>
      <c r="G14" s="24" t="s">
        <v>16</v>
      </c>
      <c r="H14" s="24" t="s">
        <v>17</v>
      </c>
      <c r="I14" s="24" t="s">
        <v>18</v>
      </c>
      <c r="J14" s="24">
        <v>10</v>
      </c>
      <c r="K14" s="25">
        <v>0.028958333333333336</v>
      </c>
      <c r="L14" s="27">
        <v>5</v>
      </c>
    </row>
    <row r="15" spans="1:12" s="21" customFormat="1" ht="12" customHeight="1">
      <c r="A15" s="22">
        <f t="shared" si="0"/>
        <v>11</v>
      </c>
      <c r="B15" s="23">
        <v>948</v>
      </c>
      <c r="C15" s="23" t="s">
        <v>102</v>
      </c>
      <c r="D15" s="24" t="s">
        <v>103</v>
      </c>
      <c r="E15" s="24" t="s">
        <v>104</v>
      </c>
      <c r="F15" s="24" t="s">
        <v>75</v>
      </c>
      <c r="G15" s="24" t="s">
        <v>16</v>
      </c>
      <c r="H15" s="24" t="s">
        <v>21</v>
      </c>
      <c r="I15" s="24" t="s">
        <v>18</v>
      </c>
      <c r="J15" s="24">
        <v>10</v>
      </c>
      <c r="K15" s="25">
        <v>0.029236111111111112</v>
      </c>
      <c r="L15" s="27">
        <v>5</v>
      </c>
    </row>
    <row r="16" spans="1:12" s="21" customFormat="1" ht="12" customHeight="1">
      <c r="A16" s="22">
        <f t="shared" si="0"/>
        <v>12</v>
      </c>
      <c r="B16" s="23">
        <v>825</v>
      </c>
      <c r="C16" s="23" t="s">
        <v>67</v>
      </c>
      <c r="D16" s="24" t="s">
        <v>73</v>
      </c>
      <c r="E16" s="24" t="s">
        <v>74</v>
      </c>
      <c r="F16" s="24" t="s">
        <v>75</v>
      </c>
      <c r="G16" s="24" t="s">
        <v>16</v>
      </c>
      <c r="H16" s="24" t="s">
        <v>24</v>
      </c>
      <c r="I16" s="24" t="s">
        <v>18</v>
      </c>
      <c r="J16" s="24">
        <v>10</v>
      </c>
      <c r="K16" s="25">
        <v>0.029456018518518517</v>
      </c>
      <c r="L16" s="27">
        <v>2</v>
      </c>
    </row>
    <row r="17" spans="1:12" s="21" customFormat="1" ht="12" customHeight="1">
      <c r="A17" s="22">
        <f t="shared" si="0"/>
        <v>13</v>
      </c>
      <c r="B17" s="23">
        <v>938</v>
      </c>
      <c r="C17" s="23" t="s">
        <v>14</v>
      </c>
      <c r="D17" s="24" t="s">
        <v>35</v>
      </c>
      <c r="E17" s="24" t="s">
        <v>26</v>
      </c>
      <c r="F17" s="24" t="s">
        <v>94</v>
      </c>
      <c r="G17" s="24" t="s">
        <v>16</v>
      </c>
      <c r="H17" s="24" t="s">
        <v>21</v>
      </c>
      <c r="I17" s="24" t="s">
        <v>18</v>
      </c>
      <c r="J17" s="24">
        <v>10</v>
      </c>
      <c r="K17" s="25">
        <v>0.02951388888888889</v>
      </c>
      <c r="L17" s="27">
        <v>6</v>
      </c>
    </row>
    <row r="18" spans="1:12" s="21" customFormat="1" ht="12" customHeight="1">
      <c r="A18" s="22">
        <f t="shared" si="0"/>
        <v>14</v>
      </c>
      <c r="B18" s="23">
        <v>974</v>
      </c>
      <c r="C18" s="23" t="s">
        <v>312</v>
      </c>
      <c r="D18" s="24" t="s">
        <v>313</v>
      </c>
      <c r="E18" s="24" t="s">
        <v>314</v>
      </c>
      <c r="F18" s="24" t="s">
        <v>75</v>
      </c>
      <c r="G18" s="24" t="s">
        <v>16</v>
      </c>
      <c r="H18" s="24" t="s">
        <v>17</v>
      </c>
      <c r="I18" s="24" t="s">
        <v>18</v>
      </c>
      <c r="J18" s="24">
        <v>10</v>
      </c>
      <c r="K18" s="25">
        <v>0.029594907407407407</v>
      </c>
      <c r="L18" s="27">
        <v>6</v>
      </c>
    </row>
    <row r="19" spans="1:12" s="21" customFormat="1" ht="12" customHeight="1">
      <c r="A19" s="22">
        <f t="shared" si="0"/>
        <v>15</v>
      </c>
      <c r="B19" s="23">
        <v>933</v>
      </c>
      <c r="C19" s="23" t="s">
        <v>68</v>
      </c>
      <c r="D19" s="24" t="s">
        <v>87</v>
      </c>
      <c r="E19" s="24" t="s">
        <v>88</v>
      </c>
      <c r="F19" s="24" t="s">
        <v>89</v>
      </c>
      <c r="G19" s="24" t="s">
        <v>16</v>
      </c>
      <c r="H19" s="24" t="s">
        <v>24</v>
      </c>
      <c r="I19" s="24" t="s">
        <v>18</v>
      </c>
      <c r="J19" s="24">
        <v>10</v>
      </c>
      <c r="K19" s="25">
        <v>0.029594907407407407</v>
      </c>
      <c r="L19" s="27">
        <v>3</v>
      </c>
    </row>
    <row r="20" spans="1:12" s="21" customFormat="1" ht="12" customHeight="1">
      <c r="A20" s="22">
        <f t="shared" si="0"/>
        <v>16</v>
      </c>
      <c r="B20" s="23">
        <v>940</v>
      </c>
      <c r="C20" s="23" t="s">
        <v>28</v>
      </c>
      <c r="D20" s="24" t="s">
        <v>29</v>
      </c>
      <c r="E20" s="24" t="s">
        <v>30</v>
      </c>
      <c r="F20" s="24" t="s">
        <v>75</v>
      </c>
      <c r="G20" s="24" t="s">
        <v>16</v>
      </c>
      <c r="H20" s="24" t="s">
        <v>24</v>
      </c>
      <c r="I20" s="24" t="s">
        <v>18</v>
      </c>
      <c r="J20" s="24">
        <v>10</v>
      </c>
      <c r="K20" s="25">
        <v>0.02972222222222222</v>
      </c>
      <c r="L20" s="27">
        <v>4</v>
      </c>
    </row>
    <row r="21" spans="1:12" s="21" customFormat="1" ht="12" customHeight="1">
      <c r="A21" s="22">
        <f t="shared" si="0"/>
        <v>17</v>
      </c>
      <c r="B21" s="23">
        <v>952</v>
      </c>
      <c r="C21" s="23" t="s">
        <v>108</v>
      </c>
      <c r="D21" s="24" t="s">
        <v>109</v>
      </c>
      <c r="E21" s="24" t="s">
        <v>15</v>
      </c>
      <c r="F21" s="24" t="s">
        <v>75</v>
      </c>
      <c r="G21" s="24" t="s">
        <v>16</v>
      </c>
      <c r="H21" s="24" t="s">
        <v>17</v>
      </c>
      <c r="I21" s="24" t="s">
        <v>18</v>
      </c>
      <c r="J21" s="24">
        <v>10</v>
      </c>
      <c r="K21" s="25">
        <v>0.030347222222222223</v>
      </c>
      <c r="L21" s="27">
        <v>7</v>
      </c>
    </row>
    <row r="22" spans="1:12" s="21" customFormat="1" ht="12.75">
      <c r="A22" s="22">
        <f t="shared" si="0"/>
        <v>18</v>
      </c>
      <c r="B22" s="23">
        <v>957</v>
      </c>
      <c r="C22" s="23" t="s">
        <v>114</v>
      </c>
      <c r="D22" s="24" t="s">
        <v>115</v>
      </c>
      <c r="E22" s="24" t="s">
        <v>15</v>
      </c>
      <c r="F22" s="24" t="s">
        <v>75</v>
      </c>
      <c r="G22" s="24" t="s">
        <v>16</v>
      </c>
      <c r="H22" s="24" t="s">
        <v>17</v>
      </c>
      <c r="I22" s="24" t="s">
        <v>18</v>
      </c>
      <c r="J22" s="24">
        <v>10</v>
      </c>
      <c r="K22" s="25">
        <v>0.030601851851851852</v>
      </c>
      <c r="L22" s="27">
        <v>8</v>
      </c>
    </row>
    <row r="23" spans="1:12" s="21" customFormat="1" ht="12" customHeight="1">
      <c r="A23" s="22">
        <f t="shared" si="0"/>
        <v>19</v>
      </c>
      <c r="B23" s="23">
        <v>946</v>
      </c>
      <c r="C23" s="23" t="s">
        <v>14</v>
      </c>
      <c r="D23" s="24" t="s">
        <v>100</v>
      </c>
      <c r="E23" s="24" t="s">
        <v>101</v>
      </c>
      <c r="F23" s="24" t="s">
        <v>75</v>
      </c>
      <c r="G23" s="24" t="s">
        <v>16</v>
      </c>
      <c r="H23" s="24" t="s">
        <v>21</v>
      </c>
      <c r="I23" s="24" t="s">
        <v>18</v>
      </c>
      <c r="J23" s="24">
        <v>10</v>
      </c>
      <c r="K23" s="25">
        <v>0.03145833333333333</v>
      </c>
      <c r="L23" s="27">
        <v>7</v>
      </c>
    </row>
    <row r="24" spans="1:12" s="21" customFormat="1" ht="12" customHeight="1">
      <c r="A24" s="22">
        <f t="shared" si="0"/>
        <v>20</v>
      </c>
      <c r="B24" s="23">
        <v>985</v>
      </c>
      <c r="C24" s="23" t="s">
        <v>154</v>
      </c>
      <c r="D24" s="24" t="s">
        <v>356</v>
      </c>
      <c r="E24" s="24" t="s">
        <v>357</v>
      </c>
      <c r="F24" s="24" t="s">
        <v>75</v>
      </c>
      <c r="G24" s="24" t="s">
        <v>16</v>
      </c>
      <c r="H24" s="24" t="s">
        <v>21</v>
      </c>
      <c r="I24" s="24" t="s">
        <v>18</v>
      </c>
      <c r="J24" s="24">
        <v>10</v>
      </c>
      <c r="K24" s="25">
        <v>0.03288194444444444</v>
      </c>
      <c r="L24" s="27">
        <v>8</v>
      </c>
    </row>
    <row r="25" spans="1:12" s="21" customFormat="1" ht="12" customHeight="1">
      <c r="A25" s="22">
        <f t="shared" si="0"/>
        <v>21</v>
      </c>
      <c r="B25" s="23">
        <v>958</v>
      </c>
      <c r="C25" s="23" t="s">
        <v>76</v>
      </c>
      <c r="D25" s="24" t="s">
        <v>116</v>
      </c>
      <c r="E25" s="24" t="s">
        <v>117</v>
      </c>
      <c r="F25" s="24" t="s">
        <v>75</v>
      </c>
      <c r="G25" s="24" t="s">
        <v>16</v>
      </c>
      <c r="H25" s="24" t="s">
        <v>24</v>
      </c>
      <c r="I25" s="24" t="s">
        <v>18</v>
      </c>
      <c r="J25" s="24">
        <v>10</v>
      </c>
      <c r="K25" s="25">
        <v>0.03332175925925926</v>
      </c>
      <c r="L25" s="27">
        <v>5</v>
      </c>
    </row>
    <row r="26" spans="1:12" s="21" customFormat="1" ht="12" customHeight="1">
      <c r="A26" s="22">
        <f t="shared" si="0"/>
        <v>22</v>
      </c>
      <c r="B26" s="23">
        <v>944</v>
      </c>
      <c r="C26" s="23" t="s">
        <v>76</v>
      </c>
      <c r="D26" s="24" t="s">
        <v>98</v>
      </c>
      <c r="E26" s="24" t="s">
        <v>15</v>
      </c>
      <c r="F26" s="24" t="s">
        <v>75</v>
      </c>
      <c r="G26" s="24" t="s">
        <v>16</v>
      </c>
      <c r="H26" s="24" t="s">
        <v>24</v>
      </c>
      <c r="I26" s="24" t="s">
        <v>18</v>
      </c>
      <c r="J26" s="24">
        <v>10</v>
      </c>
      <c r="K26" s="25">
        <v>0.03429398148148148</v>
      </c>
      <c r="L26" s="27">
        <v>6</v>
      </c>
    </row>
    <row r="27" spans="1:12" s="21" customFormat="1" ht="12" customHeight="1">
      <c r="A27" s="22">
        <f t="shared" si="0"/>
        <v>23</v>
      </c>
      <c r="B27" s="23">
        <v>959</v>
      </c>
      <c r="C27" s="23" t="s">
        <v>69</v>
      </c>
      <c r="D27" s="24" t="s">
        <v>118</v>
      </c>
      <c r="E27" s="24" t="s">
        <v>119</v>
      </c>
      <c r="F27" s="24" t="s">
        <v>75</v>
      </c>
      <c r="G27" s="24" t="s">
        <v>16</v>
      </c>
      <c r="H27" s="24" t="s">
        <v>17</v>
      </c>
      <c r="I27" s="24" t="s">
        <v>18</v>
      </c>
      <c r="J27" s="24">
        <v>10</v>
      </c>
      <c r="K27" s="25">
        <v>0.03483796296296296</v>
      </c>
      <c r="L27" s="27">
        <v>9</v>
      </c>
    </row>
    <row r="28" spans="1:12" s="21" customFormat="1" ht="12" customHeight="1">
      <c r="A28" s="22">
        <f t="shared" si="0"/>
        <v>24</v>
      </c>
      <c r="B28" s="23">
        <v>969</v>
      </c>
      <c r="C28" s="23" t="s">
        <v>36</v>
      </c>
      <c r="D28" s="24" t="s">
        <v>35</v>
      </c>
      <c r="E28" s="24" t="s">
        <v>15</v>
      </c>
      <c r="F28" s="24" t="s">
        <v>143</v>
      </c>
      <c r="G28" s="24" t="s">
        <v>16</v>
      </c>
      <c r="H28" s="24" t="s">
        <v>21</v>
      </c>
      <c r="I28" s="24" t="s">
        <v>18</v>
      </c>
      <c r="J28" s="24">
        <v>10</v>
      </c>
      <c r="K28" s="25">
        <v>0.03525462962962963</v>
      </c>
      <c r="L28" s="27">
        <v>9</v>
      </c>
    </row>
    <row r="29" spans="1:12" s="21" customFormat="1" ht="12" customHeight="1">
      <c r="A29" s="22">
        <f t="shared" si="0"/>
        <v>25</v>
      </c>
      <c r="B29" s="23">
        <v>963</v>
      </c>
      <c r="C29" s="23" t="s">
        <v>106</v>
      </c>
      <c r="D29" s="24" t="s">
        <v>138</v>
      </c>
      <c r="E29" s="24" t="s">
        <v>139</v>
      </c>
      <c r="F29" s="24" t="s">
        <v>140</v>
      </c>
      <c r="G29" s="24" t="s">
        <v>16</v>
      </c>
      <c r="H29" s="24" t="s">
        <v>21</v>
      </c>
      <c r="I29" s="24" t="s">
        <v>18</v>
      </c>
      <c r="J29" s="24">
        <v>10</v>
      </c>
      <c r="K29" s="25">
        <v>0.03543981481481481</v>
      </c>
      <c r="L29" s="27">
        <v>10</v>
      </c>
    </row>
    <row r="30" spans="1:12" s="21" customFormat="1" ht="12" customHeight="1">
      <c r="A30" s="22">
        <f t="shared" si="0"/>
        <v>26</v>
      </c>
      <c r="B30" s="23">
        <v>968</v>
      </c>
      <c r="C30" s="23" t="s">
        <v>37</v>
      </c>
      <c r="D30" s="24" t="s">
        <v>144</v>
      </c>
      <c r="E30" s="24" t="s">
        <v>15</v>
      </c>
      <c r="F30" s="24" t="s">
        <v>75</v>
      </c>
      <c r="G30" s="24" t="s">
        <v>16</v>
      </c>
      <c r="H30" s="24" t="s">
        <v>21</v>
      </c>
      <c r="I30" s="24" t="s">
        <v>18</v>
      </c>
      <c r="J30" s="24">
        <v>10</v>
      </c>
      <c r="K30" s="25">
        <v>0.03560185185185185</v>
      </c>
      <c r="L30" s="27">
        <v>11</v>
      </c>
    </row>
    <row r="31" spans="1:12" s="21" customFormat="1" ht="12" customHeight="1">
      <c r="A31" s="22">
        <f t="shared" si="0"/>
        <v>27</v>
      </c>
      <c r="B31" s="23">
        <v>949</v>
      </c>
      <c r="C31" s="23" t="s">
        <v>76</v>
      </c>
      <c r="D31" s="24" t="s">
        <v>38</v>
      </c>
      <c r="E31" s="24" t="s">
        <v>15</v>
      </c>
      <c r="F31" s="24" t="s">
        <v>75</v>
      </c>
      <c r="G31" s="24" t="s">
        <v>16</v>
      </c>
      <c r="H31" s="24" t="s">
        <v>24</v>
      </c>
      <c r="I31" s="24" t="s">
        <v>18</v>
      </c>
      <c r="J31" s="24">
        <v>10</v>
      </c>
      <c r="K31" s="25">
        <v>0.035937500000000004</v>
      </c>
      <c r="L31" s="27">
        <v>7</v>
      </c>
    </row>
    <row r="32" spans="1:12" s="64" customFormat="1" ht="12" customHeight="1">
      <c r="A32" s="41">
        <f t="shared" si="0"/>
        <v>28</v>
      </c>
      <c r="B32" s="42">
        <v>962</v>
      </c>
      <c r="C32" s="42" t="s">
        <v>150</v>
      </c>
      <c r="D32" s="43" t="s">
        <v>151</v>
      </c>
      <c r="E32" s="43" t="s">
        <v>139</v>
      </c>
      <c r="F32" s="43" t="s">
        <v>140</v>
      </c>
      <c r="G32" s="43" t="s">
        <v>39</v>
      </c>
      <c r="H32" s="43" t="s">
        <v>40</v>
      </c>
      <c r="I32" s="43" t="s">
        <v>18</v>
      </c>
      <c r="J32" s="43">
        <v>10</v>
      </c>
      <c r="K32" s="44">
        <v>0.03679398148148148</v>
      </c>
      <c r="L32" s="46">
        <v>1</v>
      </c>
    </row>
    <row r="33" spans="1:12" s="64" customFormat="1" ht="12" customHeight="1">
      <c r="A33" s="41">
        <f t="shared" si="0"/>
        <v>29</v>
      </c>
      <c r="B33" s="42">
        <v>961</v>
      </c>
      <c r="C33" s="42" t="s">
        <v>147</v>
      </c>
      <c r="D33" s="43" t="s">
        <v>148</v>
      </c>
      <c r="E33" s="43" t="s">
        <v>149</v>
      </c>
      <c r="F33" s="43" t="s">
        <v>140</v>
      </c>
      <c r="G33" s="43" t="s">
        <v>39</v>
      </c>
      <c r="H33" s="43" t="s">
        <v>40</v>
      </c>
      <c r="I33" s="43" t="s">
        <v>18</v>
      </c>
      <c r="J33" s="43">
        <v>10</v>
      </c>
      <c r="K33" s="44">
        <v>0.03743055555555556</v>
      </c>
      <c r="L33" s="46">
        <v>2</v>
      </c>
    </row>
    <row r="34" spans="1:12" s="64" customFormat="1" ht="12" customHeight="1">
      <c r="A34" s="41">
        <f t="shared" si="0"/>
        <v>30</v>
      </c>
      <c r="B34" s="42">
        <v>983</v>
      </c>
      <c r="C34" s="42" t="s">
        <v>358</v>
      </c>
      <c r="D34" s="43" t="s">
        <v>359</v>
      </c>
      <c r="E34" s="43" t="s">
        <v>23</v>
      </c>
      <c r="F34" s="43" t="s">
        <v>75</v>
      </c>
      <c r="G34" s="43" t="s">
        <v>39</v>
      </c>
      <c r="H34" s="43" t="s">
        <v>40</v>
      </c>
      <c r="I34" s="43" t="s">
        <v>18</v>
      </c>
      <c r="J34" s="43">
        <v>10</v>
      </c>
      <c r="K34" s="44">
        <v>0.037488425925925925</v>
      </c>
      <c r="L34" s="46">
        <v>3</v>
      </c>
    </row>
    <row r="35" spans="1:12" s="21" customFormat="1" ht="12" customHeight="1">
      <c r="A35" s="22">
        <f t="shared" si="0"/>
        <v>31</v>
      </c>
      <c r="B35" s="23">
        <v>967</v>
      </c>
      <c r="C35" s="23" t="s">
        <v>154</v>
      </c>
      <c r="D35" s="24" t="s">
        <v>322</v>
      </c>
      <c r="E35" s="24" t="s">
        <v>26</v>
      </c>
      <c r="F35" s="24" t="s">
        <v>82</v>
      </c>
      <c r="G35" s="24" t="s">
        <v>16</v>
      </c>
      <c r="H35" s="24" t="s">
        <v>24</v>
      </c>
      <c r="I35" s="24" t="s">
        <v>18</v>
      </c>
      <c r="J35" s="24">
        <v>10</v>
      </c>
      <c r="K35" s="25">
        <v>0.03854166666666667</v>
      </c>
      <c r="L35" s="27">
        <v>8</v>
      </c>
    </row>
    <row r="36" spans="1:12" s="21" customFormat="1" ht="12" customHeight="1">
      <c r="A36" s="22">
        <f t="shared" si="0"/>
        <v>32</v>
      </c>
      <c r="B36" s="23">
        <v>973</v>
      </c>
      <c r="C36" s="23" t="s">
        <v>25</v>
      </c>
      <c r="D36" s="24" t="s">
        <v>120</v>
      </c>
      <c r="E36" s="24" t="s">
        <v>321</v>
      </c>
      <c r="F36" s="24" t="s">
        <v>122</v>
      </c>
      <c r="G36" s="24" t="s">
        <v>16</v>
      </c>
      <c r="H36" s="24" t="s">
        <v>24</v>
      </c>
      <c r="I36" s="24" t="s">
        <v>18</v>
      </c>
      <c r="J36" s="24">
        <v>10</v>
      </c>
      <c r="K36" s="25">
        <v>0.03960648148148148</v>
      </c>
      <c r="L36" s="27">
        <v>9</v>
      </c>
    </row>
    <row r="37" spans="1:12" s="64" customFormat="1" ht="12" customHeight="1">
      <c r="A37" s="41">
        <f t="shared" si="0"/>
        <v>33</v>
      </c>
      <c r="B37" s="42">
        <v>966</v>
      </c>
      <c r="C37" s="42" t="s">
        <v>152</v>
      </c>
      <c r="D37" s="43" t="s">
        <v>153</v>
      </c>
      <c r="E37" s="43" t="s">
        <v>26</v>
      </c>
      <c r="F37" s="43" t="s">
        <v>82</v>
      </c>
      <c r="G37" s="43" t="s">
        <v>39</v>
      </c>
      <c r="H37" s="43" t="s">
        <v>45</v>
      </c>
      <c r="I37" s="43" t="s">
        <v>18</v>
      </c>
      <c r="J37" s="43">
        <v>10</v>
      </c>
      <c r="K37" s="44">
        <v>0.03988425925925926</v>
      </c>
      <c r="L37" s="46">
        <v>1</v>
      </c>
    </row>
    <row r="38" spans="1:12" s="64" customFormat="1" ht="12" customHeight="1">
      <c r="A38" s="41">
        <f t="shared" si="0"/>
        <v>34</v>
      </c>
      <c r="B38" s="42">
        <v>984</v>
      </c>
      <c r="C38" s="42" t="s">
        <v>360</v>
      </c>
      <c r="D38" s="43" t="s">
        <v>80</v>
      </c>
      <c r="E38" s="43" t="s">
        <v>81</v>
      </c>
      <c r="F38" s="43" t="s">
        <v>75</v>
      </c>
      <c r="G38" s="43" t="s">
        <v>39</v>
      </c>
      <c r="H38" s="43" t="s">
        <v>40</v>
      </c>
      <c r="I38" s="43" t="s">
        <v>18</v>
      </c>
      <c r="J38" s="43">
        <v>10</v>
      </c>
      <c r="K38" s="44">
        <v>0.049918981481481474</v>
      </c>
      <c r="L38" s="46">
        <v>4</v>
      </c>
    </row>
    <row r="39" spans="1:12" s="21" customFormat="1" ht="12" customHeight="1">
      <c r="A39" s="22">
        <f t="shared" si="0"/>
        <v>35</v>
      </c>
      <c r="B39" s="23">
        <v>931</v>
      </c>
      <c r="C39" s="23" t="s">
        <v>25</v>
      </c>
      <c r="D39" s="24" t="s">
        <v>57</v>
      </c>
      <c r="E39" s="24" t="s">
        <v>83</v>
      </c>
      <c r="F39" s="24" t="s">
        <v>58</v>
      </c>
      <c r="G39" s="24" t="s">
        <v>16</v>
      </c>
      <c r="H39" s="24" t="s">
        <v>24</v>
      </c>
      <c r="I39" s="24" t="s">
        <v>18</v>
      </c>
      <c r="J39" s="24">
        <v>12.195</v>
      </c>
      <c r="K39" s="25">
        <v>0.038703703703703705</v>
      </c>
      <c r="L39" s="27">
        <v>10</v>
      </c>
    </row>
    <row r="40" spans="1:12" s="21" customFormat="1" ht="12" customHeight="1">
      <c r="A40" s="22">
        <f t="shared" si="0"/>
        <v>36</v>
      </c>
      <c r="B40" s="23">
        <v>928</v>
      </c>
      <c r="C40" s="23" t="s">
        <v>31</v>
      </c>
      <c r="D40" s="24" t="s">
        <v>32</v>
      </c>
      <c r="E40" s="24" t="s">
        <v>15</v>
      </c>
      <c r="F40" s="24" t="s">
        <v>82</v>
      </c>
      <c r="G40" s="24" t="s">
        <v>16</v>
      </c>
      <c r="H40" s="24" t="s">
        <v>27</v>
      </c>
      <c r="I40" s="24" t="s">
        <v>18</v>
      </c>
      <c r="J40" s="24">
        <v>12.195</v>
      </c>
      <c r="K40" s="25">
        <v>0.04598379629629629</v>
      </c>
      <c r="L40" s="27">
        <v>1</v>
      </c>
    </row>
    <row r="41" spans="1:12" s="21" customFormat="1" ht="12" customHeight="1">
      <c r="A41" s="22">
        <f t="shared" si="0"/>
        <v>37</v>
      </c>
      <c r="B41" s="23">
        <v>943</v>
      </c>
      <c r="C41" s="23" t="s">
        <v>43</v>
      </c>
      <c r="D41" s="24" t="s">
        <v>44</v>
      </c>
      <c r="E41" s="24" t="s">
        <v>15</v>
      </c>
      <c r="F41" s="24" t="s">
        <v>75</v>
      </c>
      <c r="G41" s="24" t="s">
        <v>16</v>
      </c>
      <c r="H41" s="24" t="s">
        <v>27</v>
      </c>
      <c r="I41" s="24" t="s">
        <v>18</v>
      </c>
      <c r="J41" s="24">
        <v>12.195</v>
      </c>
      <c r="K41" s="25">
        <v>0.04598379629629629</v>
      </c>
      <c r="L41" s="27">
        <v>2</v>
      </c>
    </row>
    <row r="42" spans="1:12" s="21" customFormat="1" ht="12" customHeight="1">
      <c r="A42" s="22">
        <f t="shared" si="0"/>
        <v>38</v>
      </c>
      <c r="B42" s="23">
        <v>947</v>
      </c>
      <c r="C42" s="23" t="s">
        <v>48</v>
      </c>
      <c r="D42" s="24" t="s">
        <v>49</v>
      </c>
      <c r="E42" s="24" t="s">
        <v>59</v>
      </c>
      <c r="F42" s="24" t="s">
        <v>82</v>
      </c>
      <c r="G42" s="24" t="s">
        <v>16</v>
      </c>
      <c r="H42" s="24" t="s">
        <v>50</v>
      </c>
      <c r="I42" s="24" t="s">
        <v>18</v>
      </c>
      <c r="J42" s="24">
        <v>12.195</v>
      </c>
      <c r="K42" s="25">
        <v>0.04598379629629629</v>
      </c>
      <c r="L42" s="27">
        <v>1</v>
      </c>
    </row>
    <row r="43" spans="1:12" s="21" customFormat="1" ht="12" customHeight="1">
      <c r="A43" s="22">
        <f t="shared" si="0"/>
        <v>39</v>
      </c>
      <c r="B43" s="23">
        <v>942</v>
      </c>
      <c r="C43" s="23" t="s">
        <v>62</v>
      </c>
      <c r="D43" s="24" t="s">
        <v>63</v>
      </c>
      <c r="E43" s="24" t="s">
        <v>15</v>
      </c>
      <c r="F43" s="24" t="s">
        <v>75</v>
      </c>
      <c r="G43" s="24" t="s">
        <v>16</v>
      </c>
      <c r="H43" s="24" t="s">
        <v>27</v>
      </c>
      <c r="I43" s="24" t="s">
        <v>18</v>
      </c>
      <c r="J43" s="24">
        <v>12.195</v>
      </c>
      <c r="K43" s="25">
        <v>0.04598379629629629</v>
      </c>
      <c r="L43" s="27">
        <v>3</v>
      </c>
    </row>
    <row r="44" spans="1:12" s="28" customFormat="1" ht="12" customHeight="1">
      <c r="A44" s="22">
        <f t="shared" si="0"/>
        <v>40</v>
      </c>
      <c r="B44" s="23">
        <v>978</v>
      </c>
      <c r="C44" s="23" t="s">
        <v>326</v>
      </c>
      <c r="D44" s="24" t="s">
        <v>327</v>
      </c>
      <c r="E44" s="24" t="s">
        <v>26</v>
      </c>
      <c r="F44" s="24" t="s">
        <v>82</v>
      </c>
      <c r="G44" s="24" t="s">
        <v>16</v>
      </c>
      <c r="H44" s="24" t="s">
        <v>158</v>
      </c>
      <c r="I44" s="24" t="s">
        <v>18</v>
      </c>
      <c r="J44" s="24">
        <v>2</v>
      </c>
      <c r="K44" s="25">
        <v>0.0063425925925925915</v>
      </c>
      <c r="L44" s="27">
        <v>1</v>
      </c>
    </row>
    <row r="45" spans="1:12" s="21" customFormat="1" ht="12" customHeight="1" thickBot="1">
      <c r="A45" s="30">
        <f t="shared" si="0"/>
        <v>41</v>
      </c>
      <c r="B45" s="31">
        <v>935</v>
      </c>
      <c r="C45" s="31" t="s">
        <v>37</v>
      </c>
      <c r="D45" s="32" t="s">
        <v>91</v>
      </c>
      <c r="E45" s="32" t="s">
        <v>20</v>
      </c>
      <c r="F45" s="32" t="s">
        <v>54</v>
      </c>
      <c r="G45" s="32" t="s">
        <v>16</v>
      </c>
      <c r="H45" s="32" t="s">
        <v>21</v>
      </c>
      <c r="I45" s="32" t="s">
        <v>18</v>
      </c>
      <c r="J45" s="32" t="s">
        <v>361</v>
      </c>
      <c r="K45" s="52"/>
      <c r="L45" s="33"/>
    </row>
    <row r="46" spans="3:13" s="10" customFormat="1" ht="13.5" thickBot="1">
      <c r="C46" s="2"/>
      <c r="D46" s="2"/>
      <c r="E46" s="2"/>
      <c r="F46" s="2"/>
      <c r="G46" s="2"/>
      <c r="H46" s="2"/>
      <c r="I46" s="2"/>
      <c r="J46" s="48">
        <f>SUM(J5:J44)</f>
        <v>402.97499999999997</v>
      </c>
      <c r="K46" s="49">
        <f>SUM(K5:K44)</f>
        <v>1.3267708333333335</v>
      </c>
      <c r="L46" s="51"/>
      <c r="M46" s="12"/>
    </row>
    <row r="47" s="10" customFormat="1" ht="12.75">
      <c r="K47" s="11"/>
    </row>
    <row r="48" spans="11:12" s="10" customFormat="1" ht="13.5" thickBot="1">
      <c r="K48" s="86"/>
      <c r="L48" s="86"/>
    </row>
    <row r="49" spans="1:12" s="71" customFormat="1" ht="35.25" thickBot="1">
      <c r="A49" s="67" t="s">
        <v>55</v>
      </c>
      <c r="B49" s="68" t="s">
        <v>1</v>
      </c>
      <c r="C49" s="68" t="s">
        <v>2</v>
      </c>
      <c r="D49" s="68" t="s">
        <v>3</v>
      </c>
      <c r="E49" s="68" t="s">
        <v>4</v>
      </c>
      <c r="F49" s="68" t="s">
        <v>5</v>
      </c>
      <c r="G49" s="68" t="s">
        <v>6</v>
      </c>
      <c r="H49" s="68" t="s">
        <v>8</v>
      </c>
      <c r="I49" s="68" t="s">
        <v>9</v>
      </c>
      <c r="J49" s="68" t="s">
        <v>10</v>
      </c>
      <c r="K49" s="68" t="s">
        <v>11</v>
      </c>
      <c r="L49" s="70" t="s">
        <v>13</v>
      </c>
    </row>
    <row r="50" spans="1:12" s="40" customFormat="1" ht="12.75">
      <c r="A50" s="34">
        <v>1</v>
      </c>
      <c r="B50" s="35">
        <v>98</v>
      </c>
      <c r="C50" s="35" t="s">
        <v>60</v>
      </c>
      <c r="D50" s="36" t="s">
        <v>124</v>
      </c>
      <c r="E50" s="36" t="s">
        <v>83</v>
      </c>
      <c r="F50" s="36" t="s">
        <v>75</v>
      </c>
      <c r="G50" s="36" t="s">
        <v>39</v>
      </c>
      <c r="H50" s="36" t="s">
        <v>40</v>
      </c>
      <c r="I50" s="36" t="s">
        <v>123</v>
      </c>
      <c r="J50" s="36">
        <v>5</v>
      </c>
      <c r="K50" s="37">
        <v>0.025914351851851855</v>
      </c>
      <c r="L50" s="39">
        <v>1</v>
      </c>
    </row>
    <row r="51" spans="1:12" s="40" customFormat="1" ht="12.75">
      <c r="A51" s="87">
        <v>2</v>
      </c>
      <c r="B51" s="84">
        <v>141</v>
      </c>
      <c r="C51" s="84" t="s">
        <v>160</v>
      </c>
      <c r="D51" s="85" t="s">
        <v>44</v>
      </c>
      <c r="E51" s="85" t="s">
        <v>15</v>
      </c>
      <c r="F51" s="85" t="s">
        <v>75</v>
      </c>
      <c r="G51" s="85" t="s">
        <v>39</v>
      </c>
      <c r="H51" s="85" t="s">
        <v>161</v>
      </c>
      <c r="I51" s="85" t="s">
        <v>123</v>
      </c>
      <c r="J51" s="85">
        <v>5</v>
      </c>
      <c r="K51" s="88">
        <v>0.0290625</v>
      </c>
      <c r="L51" s="89">
        <v>1</v>
      </c>
    </row>
    <row r="52" spans="1:12" s="472" customFormat="1" ht="13.5" thickBot="1">
      <c r="A52" s="466">
        <v>3</v>
      </c>
      <c r="B52" s="467">
        <v>134</v>
      </c>
      <c r="C52" s="467" t="s">
        <v>127</v>
      </c>
      <c r="D52" s="468" t="s">
        <v>128</v>
      </c>
      <c r="E52" s="468" t="s">
        <v>15</v>
      </c>
      <c r="F52" s="468" t="s">
        <v>75</v>
      </c>
      <c r="G52" s="468" t="s">
        <v>16</v>
      </c>
      <c r="H52" s="468" t="s">
        <v>79</v>
      </c>
      <c r="I52" s="468" t="s">
        <v>123</v>
      </c>
      <c r="J52" s="469">
        <v>6.0975</v>
      </c>
      <c r="K52" s="470">
        <v>0.03701388888888889</v>
      </c>
      <c r="L52" s="471">
        <v>1</v>
      </c>
    </row>
    <row r="53" spans="1:12" ht="13.5" thickBot="1">
      <c r="A53" s="9"/>
      <c r="J53" s="57">
        <f>SUM(J50:J52)</f>
        <v>16.0975</v>
      </c>
      <c r="K53" s="58">
        <f>SUM(K50:K52)</f>
        <v>0.09199074074074075</v>
      </c>
      <c r="L53" s="51"/>
    </row>
    <row r="54" spans="1:11" ht="12.75">
      <c r="A54" s="8" t="s">
        <v>51</v>
      </c>
      <c r="J54" s="372"/>
      <c r="K54" s="11"/>
    </row>
    <row r="55" spans="1:2" ht="12.75">
      <c r="A55" s="9" t="s">
        <v>369</v>
      </c>
      <c r="B55" s="10"/>
    </row>
    <row r="56" spans="1:2" ht="12.75">
      <c r="A56" s="9" t="s">
        <v>52</v>
      </c>
      <c r="B56" s="10"/>
    </row>
    <row r="57" spans="1:2" ht="12.75">
      <c r="A57" s="13" t="s">
        <v>362</v>
      </c>
      <c r="B57" s="14"/>
    </row>
    <row r="58" spans="1:2" ht="12.75">
      <c r="A58" s="9" t="s">
        <v>363</v>
      </c>
      <c r="B58" s="10"/>
    </row>
    <row r="59" spans="1:2" ht="12.75">
      <c r="A59" s="9" t="s">
        <v>364</v>
      </c>
      <c r="B59" s="10"/>
    </row>
    <row r="60" ht="12.75">
      <c r="A60" s="79" t="s">
        <v>365</v>
      </c>
    </row>
    <row r="61" ht="12.75">
      <c r="A61" s="9" t="s">
        <v>366</v>
      </c>
    </row>
    <row r="62" spans="1:11" ht="12.75">
      <c r="A62" s="9" t="s">
        <v>367</v>
      </c>
      <c r="K62" s="11"/>
    </row>
    <row r="63" spans="1:12" ht="12.75">
      <c r="A63" s="9" t="s">
        <v>368</v>
      </c>
      <c r="J63" s="90"/>
      <c r="K63" s="11"/>
      <c r="L63" s="91"/>
    </row>
    <row r="64" ht="12.75">
      <c r="A64" s="91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129"/>
  <sheetViews>
    <sheetView tabSelected="1" zoomScalePageLayoutView="0" workbookViewId="0" topLeftCell="A16">
      <selection activeCell="E51" sqref="E51"/>
    </sheetView>
  </sheetViews>
  <sheetFormatPr defaultColWidth="9.140625" defaultRowHeight="12.75"/>
  <cols>
    <col min="1" max="1" width="4.421875" style="152" customWidth="1"/>
    <col min="2" max="2" width="6.28125" style="96" customWidth="1"/>
    <col min="3" max="3" width="20.00390625" style="152" customWidth="1"/>
    <col min="4" max="4" width="10.57421875" style="94" customWidth="1"/>
    <col min="5" max="5" width="9.421875" style="95" customWidth="1"/>
    <col min="6" max="6" width="10.140625" style="95" customWidth="1"/>
    <col min="7" max="7" width="11.7109375" style="96" customWidth="1"/>
    <col min="8" max="8" width="10.421875" style="96" customWidth="1"/>
    <col min="9" max="9" width="4.8515625" style="152" customWidth="1"/>
    <col min="10" max="10" width="4.7109375" style="261" customWidth="1"/>
    <col min="11" max="13" width="4.7109375" style="152" customWidth="1"/>
    <col min="14" max="14" width="7.7109375" style="152" customWidth="1"/>
    <col min="15" max="15" width="4.7109375" style="152" customWidth="1"/>
    <col min="16" max="16" width="5.57421875" style="152" customWidth="1"/>
    <col min="17" max="17" width="7.140625" style="152" customWidth="1"/>
    <col min="18" max="18" width="24.8515625" style="270" customWidth="1"/>
    <col min="19" max="19" width="9.140625" style="96" customWidth="1"/>
    <col min="20" max="20" width="4.28125" style="96" customWidth="1"/>
    <col min="21" max="21" width="9.00390625" style="96" customWidth="1"/>
    <col min="22" max="22" width="9.28125" style="96" customWidth="1"/>
    <col min="23" max="23" width="4.140625" style="96" customWidth="1"/>
    <col min="24" max="24" width="9.00390625" style="96" customWidth="1"/>
    <col min="25" max="25" width="9.57421875" style="96" customWidth="1"/>
    <col min="26" max="26" width="4.8515625" style="96" customWidth="1"/>
    <col min="27" max="27" width="9.28125" style="96" customWidth="1"/>
    <col min="28" max="28" width="9.7109375" style="95" customWidth="1"/>
    <col min="29" max="29" width="8.421875" style="262" customWidth="1"/>
    <col min="30" max="30" width="9.8515625" style="96" customWidth="1"/>
    <col min="31" max="31" width="11.7109375" style="263" customWidth="1"/>
    <col min="32" max="32" width="8.57421875" style="263" customWidth="1"/>
    <col min="33" max="33" width="9.57421875" style="263" customWidth="1"/>
    <col min="34" max="34" width="10.00390625" style="355" customWidth="1"/>
    <col min="35" max="35" width="8.421875" style="355" customWidth="1"/>
    <col min="36" max="36" width="9.7109375" style="265" customWidth="1"/>
    <col min="37" max="37" width="9.140625" style="265" customWidth="1"/>
    <col min="38" max="38" width="10.421875" style="265" bestFit="1" customWidth="1"/>
    <col min="39" max="39" width="21.57421875" style="265" customWidth="1"/>
    <col min="40" max="44" width="9.140625" style="265" customWidth="1"/>
    <col min="45" max="77" width="9.140625" style="214" customWidth="1"/>
    <col min="78" max="16384" width="9.140625" style="152" customWidth="1"/>
  </cols>
  <sheetData>
    <row r="1" spans="1:77" ht="17.25" customHeight="1" thickBot="1">
      <c r="A1" s="1" t="s">
        <v>169</v>
      </c>
      <c r="B1" s="92"/>
      <c r="C1" s="93"/>
      <c r="I1" s="93"/>
      <c r="J1" s="97"/>
      <c r="K1" s="93"/>
      <c r="L1" s="93"/>
      <c r="M1" s="93"/>
      <c r="N1" s="93"/>
      <c r="O1" s="93"/>
      <c r="P1" s="93"/>
      <c r="Q1" s="93"/>
      <c r="R1" s="93"/>
      <c r="S1" s="92"/>
      <c r="T1" s="92"/>
      <c r="U1" s="98"/>
      <c r="W1" s="92"/>
      <c r="AH1" s="264"/>
      <c r="AI1" s="264"/>
      <c r="AQ1" s="214"/>
      <c r="AR1" s="214"/>
      <c r="BU1" s="152"/>
      <c r="BV1" s="152"/>
      <c r="BW1" s="152"/>
      <c r="BX1" s="152"/>
      <c r="BY1" s="152"/>
    </row>
    <row r="2" spans="1:72" s="270" customFormat="1" ht="26.25" customHeight="1" thickBot="1">
      <c r="A2" s="99"/>
      <c r="B2" s="92"/>
      <c r="C2" s="93"/>
      <c r="D2" s="100" t="s">
        <v>170</v>
      </c>
      <c r="E2" s="101"/>
      <c r="F2" s="101"/>
      <c r="G2" s="102" t="s">
        <v>171</v>
      </c>
      <c r="H2" s="103" t="s">
        <v>172</v>
      </c>
      <c r="I2" s="93"/>
      <c r="J2" s="97"/>
      <c r="K2" s="93"/>
      <c r="L2" s="93"/>
      <c r="M2" s="93"/>
      <c r="N2" s="93"/>
      <c r="O2" s="93"/>
      <c r="P2" s="93"/>
      <c r="Q2" s="93"/>
      <c r="R2" s="104"/>
      <c r="S2" s="105" t="s">
        <v>173</v>
      </c>
      <c r="T2" s="106"/>
      <c r="U2" s="107" t="s">
        <v>174</v>
      </c>
      <c r="V2" s="108" t="s">
        <v>175</v>
      </c>
      <c r="W2" s="109"/>
      <c r="X2" s="110" t="s">
        <v>176</v>
      </c>
      <c r="Y2" s="108" t="s">
        <v>296</v>
      </c>
      <c r="Z2" s="109"/>
      <c r="AA2" s="110" t="s">
        <v>297</v>
      </c>
      <c r="AB2" s="266" t="s">
        <v>298</v>
      </c>
      <c r="AC2" s="267"/>
      <c r="AD2" s="110" t="s">
        <v>299</v>
      </c>
      <c r="AE2" s="108" t="s">
        <v>300</v>
      </c>
      <c r="AF2" s="109"/>
      <c r="AG2" s="110" t="s">
        <v>301</v>
      </c>
      <c r="AH2" s="473" t="s">
        <v>302</v>
      </c>
      <c r="AI2" s="474"/>
      <c r="AJ2" s="475"/>
      <c r="AK2" s="268"/>
      <c r="AL2" s="268"/>
      <c r="AM2" s="268"/>
      <c r="AN2" s="268"/>
      <c r="AO2" s="268"/>
      <c r="AP2" s="268"/>
      <c r="AQ2" s="269"/>
      <c r="AR2" s="269"/>
      <c r="AS2" s="269"/>
      <c r="AT2" s="269"/>
      <c r="AU2" s="269"/>
      <c r="AV2" s="269"/>
      <c r="AW2" s="269"/>
      <c r="AX2" s="269"/>
      <c r="AY2" s="269"/>
      <c r="AZ2" s="269"/>
      <c r="BA2" s="269"/>
      <c r="BB2" s="269"/>
      <c r="BC2" s="269"/>
      <c r="BD2" s="269"/>
      <c r="BE2" s="269"/>
      <c r="BF2" s="269"/>
      <c r="BG2" s="269"/>
      <c r="BH2" s="269"/>
      <c r="BI2" s="269"/>
      <c r="BJ2" s="269"/>
      <c r="BK2" s="269"/>
      <c r="BL2" s="269"/>
      <c r="BM2" s="269"/>
      <c r="BN2" s="269"/>
      <c r="BO2" s="269"/>
      <c r="BP2" s="269"/>
      <c r="BQ2" s="269"/>
      <c r="BR2" s="269"/>
      <c r="BS2" s="269"/>
      <c r="BT2" s="269"/>
    </row>
    <row r="3" spans="1:77" ht="33.75" customHeight="1" thickBot="1">
      <c r="A3" s="111" t="s">
        <v>55</v>
      </c>
      <c r="B3" s="112" t="s">
        <v>177</v>
      </c>
      <c r="C3" s="113" t="s">
        <v>3</v>
      </c>
      <c r="D3" s="114" t="s">
        <v>11</v>
      </c>
      <c r="E3" s="115" t="s">
        <v>178</v>
      </c>
      <c r="F3" s="116" t="s">
        <v>179</v>
      </c>
      <c r="G3" s="102" t="s">
        <v>335</v>
      </c>
      <c r="H3" s="117" t="s">
        <v>180</v>
      </c>
      <c r="I3" s="118" t="s">
        <v>181</v>
      </c>
      <c r="J3" s="118" t="s">
        <v>182</v>
      </c>
      <c r="K3" s="118" t="s">
        <v>183</v>
      </c>
      <c r="L3" s="118" t="s">
        <v>184</v>
      </c>
      <c r="M3" s="119" t="s">
        <v>185</v>
      </c>
      <c r="N3" s="120" t="s">
        <v>186</v>
      </c>
      <c r="O3" s="113" t="s">
        <v>6</v>
      </c>
      <c r="P3" s="118" t="s">
        <v>7</v>
      </c>
      <c r="Q3" s="121" t="s">
        <v>8</v>
      </c>
      <c r="R3" s="122" t="s">
        <v>187</v>
      </c>
      <c r="S3" s="123" t="s">
        <v>188</v>
      </c>
      <c r="T3" s="106" t="s">
        <v>189</v>
      </c>
      <c r="U3" s="124" t="s">
        <v>180</v>
      </c>
      <c r="V3" s="123" t="s">
        <v>188</v>
      </c>
      <c r="W3" s="106" t="s">
        <v>189</v>
      </c>
      <c r="X3" s="124" t="s">
        <v>180</v>
      </c>
      <c r="Y3" s="123" t="s">
        <v>188</v>
      </c>
      <c r="Z3" s="106" t="s">
        <v>189</v>
      </c>
      <c r="AA3" s="124" t="s">
        <v>180</v>
      </c>
      <c r="AB3" s="271" t="s">
        <v>188</v>
      </c>
      <c r="AC3" s="272">
        <v>12.195</v>
      </c>
      <c r="AD3" s="273" t="s">
        <v>180</v>
      </c>
      <c r="AE3" s="271" t="s">
        <v>188</v>
      </c>
      <c r="AF3" s="272">
        <v>12.195</v>
      </c>
      <c r="AG3" s="273" t="s">
        <v>180</v>
      </c>
      <c r="AH3" s="274" t="s">
        <v>188</v>
      </c>
      <c r="AI3" s="275" t="s">
        <v>303</v>
      </c>
      <c r="AJ3" s="276" t="s">
        <v>180</v>
      </c>
      <c r="AQ3" s="214"/>
      <c r="AR3" s="214"/>
      <c r="BU3" s="152"/>
      <c r="BV3" s="152"/>
      <c r="BW3" s="152"/>
      <c r="BX3" s="152"/>
      <c r="BY3" s="152"/>
    </row>
    <row r="4" spans="1:42" s="404" customFormat="1" ht="25.5" customHeight="1">
      <c r="A4" s="382">
        <v>1</v>
      </c>
      <c r="B4" s="383">
        <v>945</v>
      </c>
      <c r="C4" s="384" t="s">
        <v>190</v>
      </c>
      <c r="D4" s="385">
        <v>0.10714120370370371</v>
      </c>
      <c r="E4" s="386">
        <v>0.0026041666666666713</v>
      </c>
      <c r="F4" s="386"/>
      <c r="G4" s="387">
        <v>42.195</v>
      </c>
      <c r="H4" s="388">
        <v>0.0025391919351511723</v>
      </c>
      <c r="I4" s="389">
        <v>1</v>
      </c>
      <c r="J4" s="390">
        <v>1</v>
      </c>
      <c r="K4" s="391">
        <v>1</v>
      </c>
      <c r="L4" s="389">
        <v>1</v>
      </c>
      <c r="M4" s="392">
        <v>1</v>
      </c>
      <c r="N4" s="393" t="s">
        <v>18</v>
      </c>
      <c r="O4" s="393" t="s">
        <v>16</v>
      </c>
      <c r="P4" s="393">
        <v>1982</v>
      </c>
      <c r="Q4" s="393" t="s">
        <v>21</v>
      </c>
      <c r="R4" s="394" t="s">
        <v>99</v>
      </c>
      <c r="S4" s="395">
        <v>0.025520833333333336</v>
      </c>
      <c r="T4" s="396">
        <v>10</v>
      </c>
      <c r="U4" s="397">
        <v>0.0025520833333333337</v>
      </c>
      <c r="V4" s="395">
        <v>0.024837962962962964</v>
      </c>
      <c r="W4" s="396">
        <v>10</v>
      </c>
      <c r="X4" s="397">
        <v>0.0024837962962962964</v>
      </c>
      <c r="Y4" s="395">
        <v>0.02576388888888889</v>
      </c>
      <c r="Z4" s="398">
        <v>10</v>
      </c>
      <c r="AA4" s="397">
        <v>0.0025763888888888893</v>
      </c>
      <c r="AB4" s="395">
        <v>0.031018518518518515</v>
      </c>
      <c r="AC4" s="399">
        <v>12.195</v>
      </c>
      <c r="AD4" s="397">
        <v>0.0025435439539580576</v>
      </c>
      <c r="AE4" s="395">
        <v>0.02466435185185185</v>
      </c>
      <c r="AF4" s="396">
        <v>10</v>
      </c>
      <c r="AG4" s="397">
        <v>0.0024664351851851852</v>
      </c>
      <c r="AH4" s="400"/>
      <c r="AI4" s="401"/>
      <c r="AJ4" s="402"/>
      <c r="AK4" s="403"/>
      <c r="AL4" s="403"/>
      <c r="AM4" s="403"/>
      <c r="AN4" s="403"/>
      <c r="AO4" s="403"/>
      <c r="AP4" s="403"/>
    </row>
    <row r="5" spans="1:42" s="404" customFormat="1" ht="12.75" customHeight="1">
      <c r="A5" s="405">
        <v>2</v>
      </c>
      <c r="B5" s="406">
        <v>932</v>
      </c>
      <c r="C5" s="407" t="s">
        <v>192</v>
      </c>
      <c r="D5" s="408">
        <v>0.10974537037037038</v>
      </c>
      <c r="E5" s="386">
        <v>0.00042824074074072904</v>
      </c>
      <c r="F5" s="386">
        <v>0.0026041666666666713</v>
      </c>
      <c r="G5" s="409">
        <v>42.195</v>
      </c>
      <c r="H5" s="410">
        <v>0.002600909358226576</v>
      </c>
      <c r="I5" s="411">
        <v>3</v>
      </c>
      <c r="J5" s="412">
        <v>3</v>
      </c>
      <c r="K5" s="411">
        <v>2</v>
      </c>
      <c r="L5" s="411">
        <v>2</v>
      </c>
      <c r="M5" s="413">
        <v>2</v>
      </c>
      <c r="N5" s="414" t="s">
        <v>18</v>
      </c>
      <c r="O5" s="414" t="s">
        <v>16</v>
      </c>
      <c r="P5" s="414">
        <v>1979</v>
      </c>
      <c r="Q5" s="414" t="s">
        <v>21</v>
      </c>
      <c r="R5" s="415" t="s">
        <v>86</v>
      </c>
      <c r="S5" s="395">
        <v>0.02666666666666667</v>
      </c>
      <c r="T5" s="398">
        <v>10</v>
      </c>
      <c r="U5" s="416">
        <v>0.002666666666666667</v>
      </c>
      <c r="V5" s="395">
        <v>0.02576388888888889</v>
      </c>
      <c r="W5" s="398">
        <v>10</v>
      </c>
      <c r="X5" s="416">
        <v>0.0025763888888888893</v>
      </c>
      <c r="Y5" s="395">
        <v>0.025914351851851855</v>
      </c>
      <c r="Z5" s="398">
        <v>10</v>
      </c>
      <c r="AA5" s="416">
        <v>0.0025914351851851853</v>
      </c>
      <c r="AB5" s="395">
        <v>0.03140046296296296</v>
      </c>
      <c r="AC5" s="417">
        <v>12.195</v>
      </c>
      <c r="AD5" s="416">
        <v>0.002574863711600079</v>
      </c>
      <c r="AE5" s="395">
        <v>0.02534722222222222</v>
      </c>
      <c r="AF5" s="398">
        <v>10</v>
      </c>
      <c r="AG5" s="416">
        <v>0.002534722222222222</v>
      </c>
      <c r="AH5" s="400"/>
      <c r="AI5" s="418"/>
      <c r="AJ5" s="419"/>
      <c r="AK5" s="403"/>
      <c r="AL5" s="403"/>
      <c r="AM5" s="403"/>
      <c r="AN5" s="403"/>
      <c r="AO5" s="403"/>
      <c r="AP5" s="403"/>
    </row>
    <row r="6" spans="1:42" s="404" customFormat="1" ht="25.5" customHeight="1">
      <c r="A6" s="405">
        <v>3</v>
      </c>
      <c r="B6" s="406">
        <v>929</v>
      </c>
      <c r="C6" s="407" t="s">
        <v>191</v>
      </c>
      <c r="D6" s="408">
        <v>0.11017361111111111</v>
      </c>
      <c r="E6" s="386">
        <v>0.0032986111111111133</v>
      </c>
      <c r="F6" s="386">
        <v>0.0030324074074074003</v>
      </c>
      <c r="G6" s="409">
        <v>42.195</v>
      </c>
      <c r="H6" s="410">
        <v>0.0026110584455767533</v>
      </c>
      <c r="I6" s="411">
        <v>2</v>
      </c>
      <c r="J6" s="412">
        <v>2</v>
      </c>
      <c r="K6" s="411">
        <v>4</v>
      </c>
      <c r="L6" s="411">
        <v>3</v>
      </c>
      <c r="M6" s="413">
        <v>3</v>
      </c>
      <c r="N6" s="414" t="s">
        <v>18</v>
      </c>
      <c r="O6" s="414" t="s">
        <v>16</v>
      </c>
      <c r="P6" s="414">
        <v>1972</v>
      </c>
      <c r="Q6" s="414" t="s">
        <v>24</v>
      </c>
      <c r="R6" s="415" t="s">
        <v>78</v>
      </c>
      <c r="S6" s="395">
        <v>0.026041666666666668</v>
      </c>
      <c r="T6" s="398">
        <v>10</v>
      </c>
      <c r="U6" s="416">
        <v>0.002604166666666667</v>
      </c>
      <c r="V6" s="395">
        <v>0.025590277777777778</v>
      </c>
      <c r="W6" s="398">
        <v>10</v>
      </c>
      <c r="X6" s="416">
        <v>0.0025590277777777777</v>
      </c>
      <c r="Y6" s="395">
        <v>0.026493055555555558</v>
      </c>
      <c r="Z6" s="398">
        <v>10</v>
      </c>
      <c r="AA6" s="416">
        <v>0.002649305555555556</v>
      </c>
      <c r="AB6" s="395">
        <v>0.03204861111111111</v>
      </c>
      <c r="AC6" s="417">
        <v>12.195</v>
      </c>
      <c r="AD6" s="416">
        <v>0.0026280123912350234</v>
      </c>
      <c r="AE6" s="395">
        <v>0.02568287037037037</v>
      </c>
      <c r="AF6" s="398">
        <v>10</v>
      </c>
      <c r="AG6" s="416">
        <v>0.002568287037037037</v>
      </c>
      <c r="AH6" s="400"/>
      <c r="AI6" s="418"/>
      <c r="AJ6" s="419"/>
      <c r="AK6" s="403"/>
      <c r="AL6" s="403"/>
      <c r="AM6" s="403"/>
      <c r="AN6" s="403"/>
      <c r="AO6" s="403"/>
      <c r="AP6" s="403"/>
    </row>
    <row r="7" spans="1:42" s="282" customFormat="1" ht="12.75" customHeight="1">
      <c r="A7" s="283">
        <v>4</v>
      </c>
      <c r="B7" s="284">
        <v>960</v>
      </c>
      <c r="C7" s="285" t="s">
        <v>193</v>
      </c>
      <c r="D7" s="286">
        <v>0.11347222222222222</v>
      </c>
      <c r="E7" s="277">
        <v>0.0035300925925925986</v>
      </c>
      <c r="F7" s="277">
        <v>0.006331018518518514</v>
      </c>
      <c r="G7" s="287">
        <v>42.195</v>
      </c>
      <c r="H7" s="288">
        <v>0.0026892338481389316</v>
      </c>
      <c r="I7" s="127">
        <v>4</v>
      </c>
      <c r="J7" s="137">
        <v>4</v>
      </c>
      <c r="K7" s="127">
        <v>3</v>
      </c>
      <c r="L7" s="127">
        <v>4</v>
      </c>
      <c r="M7" s="138">
        <v>4</v>
      </c>
      <c r="N7" s="131" t="s">
        <v>18</v>
      </c>
      <c r="O7" s="131" t="s">
        <v>16</v>
      </c>
      <c r="P7" s="131">
        <v>1982</v>
      </c>
      <c r="Q7" s="131" t="s">
        <v>21</v>
      </c>
      <c r="R7" s="140" t="s">
        <v>15</v>
      </c>
      <c r="S7" s="133">
        <v>0.027395833333333338</v>
      </c>
      <c r="T7" s="279">
        <v>10</v>
      </c>
      <c r="U7" s="134">
        <v>0.002739583333333334</v>
      </c>
      <c r="V7" s="133">
        <v>0.02685185185185185</v>
      </c>
      <c r="W7" s="279">
        <v>10</v>
      </c>
      <c r="X7" s="134">
        <v>0.002685185185185185</v>
      </c>
      <c r="Y7" s="133">
        <v>0.026412037037037036</v>
      </c>
      <c r="Z7" s="279">
        <v>10</v>
      </c>
      <c r="AA7" s="134">
        <v>0.0026412037037037038</v>
      </c>
      <c r="AB7" s="133">
        <v>0.0328125</v>
      </c>
      <c r="AC7" s="420">
        <v>12.195</v>
      </c>
      <c r="AD7" s="134">
        <v>0.002690651906519065</v>
      </c>
      <c r="AE7" s="133">
        <v>0.026157407407407407</v>
      </c>
      <c r="AF7" s="279">
        <v>10</v>
      </c>
      <c r="AG7" s="134">
        <v>0.0026157407407407405</v>
      </c>
      <c r="AH7" s="280"/>
      <c r="AI7" s="289"/>
      <c r="AJ7" s="290"/>
      <c r="AK7" s="281"/>
      <c r="AL7" s="281"/>
      <c r="AM7" s="281"/>
      <c r="AN7" s="281"/>
      <c r="AO7" s="281"/>
      <c r="AP7" s="281"/>
    </row>
    <row r="8" spans="1:42" s="282" customFormat="1" ht="12.75" customHeight="1">
      <c r="A8" s="283">
        <v>5</v>
      </c>
      <c r="B8" s="284">
        <v>930</v>
      </c>
      <c r="C8" s="285" t="s">
        <v>194</v>
      </c>
      <c r="D8" s="286">
        <v>0.11700231481481482</v>
      </c>
      <c r="E8" s="277">
        <v>0.02717592592592591</v>
      </c>
      <c r="F8" s="277">
        <v>0.009861111111111112</v>
      </c>
      <c r="G8" s="287">
        <v>42.195</v>
      </c>
      <c r="H8" s="288">
        <v>0.0027728952438633683</v>
      </c>
      <c r="I8" s="127">
        <v>5</v>
      </c>
      <c r="J8" s="137">
        <v>5</v>
      </c>
      <c r="K8" s="127">
        <v>6</v>
      </c>
      <c r="L8" s="127">
        <v>7</v>
      </c>
      <c r="M8" s="138">
        <v>6</v>
      </c>
      <c r="N8" s="131" t="s">
        <v>18</v>
      </c>
      <c r="O8" s="131" t="s">
        <v>16</v>
      </c>
      <c r="P8" s="131">
        <v>1981</v>
      </c>
      <c r="Q8" s="131" t="s">
        <v>21</v>
      </c>
      <c r="R8" s="140" t="s">
        <v>81</v>
      </c>
      <c r="S8" s="133">
        <v>0.02837962962962963</v>
      </c>
      <c r="T8" s="279">
        <v>10</v>
      </c>
      <c r="U8" s="134">
        <v>0.002837962962962963</v>
      </c>
      <c r="V8" s="133">
        <v>0.02756944444444445</v>
      </c>
      <c r="W8" s="279">
        <v>10</v>
      </c>
      <c r="X8" s="134">
        <v>0.0027569444444444447</v>
      </c>
      <c r="Y8" s="133">
        <v>0.027442129629629632</v>
      </c>
      <c r="Z8" s="279">
        <v>10</v>
      </c>
      <c r="AA8" s="134">
        <v>0.002744212962962963</v>
      </c>
      <c r="AB8" s="133">
        <v>0.03361111111111111</v>
      </c>
      <c r="AC8" s="420">
        <v>12.195</v>
      </c>
      <c r="AD8" s="134">
        <v>0.002756138672497836</v>
      </c>
      <c r="AE8" s="133">
        <v>0.027291666666666662</v>
      </c>
      <c r="AF8" s="279">
        <v>10</v>
      </c>
      <c r="AG8" s="134">
        <v>0.002729166666666666</v>
      </c>
      <c r="AH8" s="280"/>
      <c r="AI8" s="289"/>
      <c r="AJ8" s="290"/>
      <c r="AK8" s="281"/>
      <c r="AL8" s="281"/>
      <c r="AM8" s="281"/>
      <c r="AN8" s="281"/>
      <c r="AO8" s="281"/>
      <c r="AP8" s="281"/>
    </row>
    <row r="9" spans="1:42" s="282" customFormat="1" ht="12.75" customHeight="1">
      <c r="A9" s="283">
        <v>6</v>
      </c>
      <c r="B9" s="284">
        <v>938</v>
      </c>
      <c r="C9" s="285" t="s">
        <v>197</v>
      </c>
      <c r="D9" s="286">
        <v>0.12222222222222223</v>
      </c>
      <c r="E9" s="277">
        <v>0.0002199074074073909</v>
      </c>
      <c r="F9" s="277">
        <v>0.015081018518518521</v>
      </c>
      <c r="G9" s="287">
        <v>42.195</v>
      </c>
      <c r="H9" s="288">
        <v>0.002896604389672289</v>
      </c>
      <c r="I9" s="127">
        <v>8</v>
      </c>
      <c r="J9" s="137">
        <v>6</v>
      </c>
      <c r="K9" s="127">
        <v>10</v>
      </c>
      <c r="L9" s="127">
        <v>8</v>
      </c>
      <c r="M9" s="138">
        <v>13</v>
      </c>
      <c r="N9" s="131" t="s">
        <v>18</v>
      </c>
      <c r="O9" s="131" t="s">
        <v>16</v>
      </c>
      <c r="P9" s="131">
        <v>1979</v>
      </c>
      <c r="Q9" s="131" t="s">
        <v>21</v>
      </c>
      <c r="R9" s="140" t="s">
        <v>94</v>
      </c>
      <c r="S9" s="133">
        <v>0.029490740740740744</v>
      </c>
      <c r="T9" s="279">
        <v>10</v>
      </c>
      <c r="U9" s="134">
        <v>0.0029490740740740744</v>
      </c>
      <c r="V9" s="133">
        <v>0.02890046296296296</v>
      </c>
      <c r="W9" s="279">
        <v>10</v>
      </c>
      <c r="X9" s="134">
        <v>0.002890046296296296</v>
      </c>
      <c r="Y9" s="293">
        <v>0.02925925925925926</v>
      </c>
      <c r="Z9" s="279">
        <v>10</v>
      </c>
      <c r="AA9" s="134">
        <v>0.002925925925925926</v>
      </c>
      <c r="AB9" s="133">
        <v>0.034571759259259253</v>
      </c>
      <c r="AC9" s="420">
        <v>12.195</v>
      </c>
      <c r="AD9" s="134">
        <v>0.0028349126083853427</v>
      </c>
      <c r="AE9" s="133">
        <v>0.02951388888888889</v>
      </c>
      <c r="AF9" s="279">
        <v>10</v>
      </c>
      <c r="AG9" s="134">
        <v>0.0029513888888888892</v>
      </c>
      <c r="AH9" s="280"/>
      <c r="AI9" s="289"/>
      <c r="AJ9" s="290"/>
      <c r="AK9" s="281"/>
      <c r="AL9" s="281"/>
      <c r="AM9" s="281"/>
      <c r="AN9" s="281"/>
      <c r="AO9" s="281"/>
      <c r="AP9" s="281"/>
    </row>
    <row r="10" spans="1:42" s="282" customFormat="1" ht="12.75" customHeight="1">
      <c r="A10" s="283">
        <v>7</v>
      </c>
      <c r="B10" s="284">
        <v>977</v>
      </c>
      <c r="C10" s="285" t="s">
        <v>195</v>
      </c>
      <c r="D10" s="286">
        <v>0.12244212962962962</v>
      </c>
      <c r="E10" s="277">
        <v>0.00020833333333335202</v>
      </c>
      <c r="F10" s="277">
        <v>0.015300925925925912</v>
      </c>
      <c r="G10" s="287">
        <v>42.195</v>
      </c>
      <c r="H10" s="288">
        <v>0.002901816083176434</v>
      </c>
      <c r="I10" s="127">
        <v>6</v>
      </c>
      <c r="J10" s="137">
        <v>7</v>
      </c>
      <c r="K10" s="127">
        <v>7</v>
      </c>
      <c r="L10" s="127">
        <v>10</v>
      </c>
      <c r="M10" s="138">
        <v>9</v>
      </c>
      <c r="N10" s="131" t="s">
        <v>18</v>
      </c>
      <c r="O10" s="131" t="s">
        <v>16</v>
      </c>
      <c r="P10" s="131">
        <v>1992</v>
      </c>
      <c r="Q10" s="131" t="s">
        <v>17</v>
      </c>
      <c r="R10" s="140" t="s">
        <v>122</v>
      </c>
      <c r="S10" s="133">
        <v>0.0290162037037037</v>
      </c>
      <c r="T10" s="279">
        <v>10</v>
      </c>
      <c r="U10" s="134">
        <v>0.00290162037037037</v>
      </c>
      <c r="V10" s="133">
        <v>0.028946759259259255</v>
      </c>
      <c r="W10" s="279">
        <v>10</v>
      </c>
      <c r="X10" s="134">
        <v>0.0028946759259259255</v>
      </c>
      <c r="Y10" s="133">
        <v>0.02900462962962963</v>
      </c>
      <c r="Z10" s="279">
        <v>10</v>
      </c>
      <c r="AA10" s="134">
        <v>0.002900462962962963</v>
      </c>
      <c r="AB10" s="133">
        <v>0.03547453703703704</v>
      </c>
      <c r="AC10" s="420">
        <v>12.195</v>
      </c>
      <c r="AD10" s="134">
        <v>0.002908941126448302</v>
      </c>
      <c r="AE10" s="133">
        <v>0.028877314814814817</v>
      </c>
      <c r="AF10" s="279">
        <v>10</v>
      </c>
      <c r="AG10" s="134">
        <v>0.0028877314814814816</v>
      </c>
      <c r="AH10" s="280"/>
      <c r="AI10" s="289"/>
      <c r="AJ10" s="290"/>
      <c r="AK10" s="281"/>
      <c r="AL10" s="281"/>
      <c r="AM10" s="281"/>
      <c r="AN10" s="281"/>
      <c r="AO10" s="281"/>
      <c r="AP10" s="281"/>
    </row>
    <row r="11" spans="1:42" s="282" customFormat="1" ht="12.75" customHeight="1">
      <c r="A11" s="283">
        <v>8</v>
      </c>
      <c r="B11" s="284">
        <v>931</v>
      </c>
      <c r="C11" s="285" t="s">
        <v>196</v>
      </c>
      <c r="D11" s="286">
        <v>0.12265046296296298</v>
      </c>
      <c r="E11" s="277">
        <v>0.002083333333333326</v>
      </c>
      <c r="F11" s="277">
        <v>0.015509259259259264</v>
      </c>
      <c r="G11" s="287">
        <v>42.195</v>
      </c>
      <c r="H11" s="288">
        <v>0.0029067534770224664</v>
      </c>
      <c r="I11" s="127">
        <v>7</v>
      </c>
      <c r="J11" s="137">
        <v>8</v>
      </c>
      <c r="K11" s="127">
        <v>8</v>
      </c>
      <c r="L11" s="127">
        <v>11</v>
      </c>
      <c r="M11" s="138">
        <v>35</v>
      </c>
      <c r="N11" s="131" t="s">
        <v>18</v>
      </c>
      <c r="O11" s="131" t="s">
        <v>16</v>
      </c>
      <c r="P11" s="131">
        <v>1972</v>
      </c>
      <c r="Q11" s="131" t="s">
        <v>24</v>
      </c>
      <c r="R11" s="140" t="s">
        <v>58</v>
      </c>
      <c r="S11" s="133">
        <v>0.0290625</v>
      </c>
      <c r="T11" s="279">
        <v>10</v>
      </c>
      <c r="U11" s="134">
        <v>0.00290625</v>
      </c>
      <c r="V11" s="133">
        <v>0.02900462962962963</v>
      </c>
      <c r="W11" s="279">
        <v>10</v>
      </c>
      <c r="X11" s="134">
        <v>0.002900462962962963</v>
      </c>
      <c r="Y11" s="133">
        <v>0.029050925925925928</v>
      </c>
      <c r="Z11" s="279">
        <v>10</v>
      </c>
      <c r="AA11" s="134">
        <v>0.002905092592592593</v>
      </c>
      <c r="AB11" s="133">
        <v>0.03553240740740741</v>
      </c>
      <c r="AC11" s="420">
        <v>12.195</v>
      </c>
      <c r="AD11" s="134">
        <v>0.0029136865442728503</v>
      </c>
      <c r="AE11" s="133">
        <v>0.038703703703703705</v>
      </c>
      <c r="AF11" s="420">
        <v>12.195</v>
      </c>
      <c r="AG11" s="134">
        <v>0.0031737354410581145</v>
      </c>
      <c r="AH11" s="280"/>
      <c r="AI11" s="289"/>
      <c r="AJ11" s="290"/>
      <c r="AK11" s="281"/>
      <c r="AL11" s="281"/>
      <c r="AM11" s="281"/>
      <c r="AN11" s="281"/>
      <c r="AO11" s="281"/>
      <c r="AP11" s="281"/>
    </row>
    <row r="12" spans="1:42" s="282" customFormat="1" ht="12.75" customHeight="1">
      <c r="A12" s="283">
        <v>9</v>
      </c>
      <c r="B12" s="284">
        <v>933</v>
      </c>
      <c r="C12" s="285" t="s">
        <v>198</v>
      </c>
      <c r="D12" s="286">
        <v>0.1247337962962963</v>
      </c>
      <c r="E12" s="277">
        <v>0.0019097222222222154</v>
      </c>
      <c r="F12" s="277">
        <v>0.01759259259259259</v>
      </c>
      <c r="G12" s="287">
        <v>42.195</v>
      </c>
      <c r="H12" s="288">
        <v>0.0029561274154827895</v>
      </c>
      <c r="I12" s="127">
        <v>9</v>
      </c>
      <c r="J12" s="137">
        <v>9</v>
      </c>
      <c r="K12" s="127">
        <v>9</v>
      </c>
      <c r="L12" s="127">
        <v>13</v>
      </c>
      <c r="M12" s="138">
        <v>14</v>
      </c>
      <c r="N12" s="131" t="s">
        <v>18</v>
      </c>
      <c r="O12" s="131" t="s">
        <v>16</v>
      </c>
      <c r="P12" s="131">
        <v>1972</v>
      </c>
      <c r="Q12" s="131" t="s">
        <v>24</v>
      </c>
      <c r="R12" s="140" t="s">
        <v>89</v>
      </c>
      <c r="S12" s="133">
        <v>0.02989583333333333</v>
      </c>
      <c r="T12" s="279">
        <v>10</v>
      </c>
      <c r="U12" s="134">
        <v>0.002989583333333333</v>
      </c>
      <c r="V12" s="133">
        <v>0.02957175925925926</v>
      </c>
      <c r="W12" s="279">
        <v>10</v>
      </c>
      <c r="X12" s="134">
        <v>0.002957175925925926</v>
      </c>
      <c r="Y12" s="133">
        <v>0.029236111111111112</v>
      </c>
      <c r="Z12" s="279">
        <v>10</v>
      </c>
      <c r="AA12" s="134">
        <v>0.002923611111111111</v>
      </c>
      <c r="AB12" s="133">
        <v>0.03603009259259259</v>
      </c>
      <c r="AC12" s="420">
        <v>12.195</v>
      </c>
      <c r="AD12" s="134">
        <v>0.002954497137563968</v>
      </c>
      <c r="AE12" s="133">
        <v>0.029594907407407407</v>
      </c>
      <c r="AF12" s="279">
        <v>10</v>
      </c>
      <c r="AG12" s="134">
        <v>0.002959490740740741</v>
      </c>
      <c r="AH12" s="280"/>
      <c r="AI12" s="289"/>
      <c r="AJ12" s="290"/>
      <c r="AK12" s="281"/>
      <c r="AL12" s="281"/>
      <c r="AM12" s="281"/>
      <c r="AN12" s="281"/>
      <c r="AO12" s="281"/>
      <c r="AP12" s="281"/>
    </row>
    <row r="13" spans="1:42" s="282" customFormat="1" ht="12.75" customHeight="1">
      <c r="A13" s="283">
        <v>10</v>
      </c>
      <c r="B13" s="284">
        <v>957</v>
      </c>
      <c r="C13" s="285" t="s">
        <v>200</v>
      </c>
      <c r="D13" s="286">
        <v>0.12664351851851852</v>
      </c>
      <c r="E13" s="277">
        <v>0.0008912037037037135</v>
      </c>
      <c r="F13" s="277">
        <v>0.019502314814814806</v>
      </c>
      <c r="G13" s="287">
        <v>42.195</v>
      </c>
      <c r="H13" s="288">
        <v>0.0030013868590714186</v>
      </c>
      <c r="I13" s="127">
        <v>12</v>
      </c>
      <c r="J13" s="137">
        <v>13</v>
      </c>
      <c r="K13" s="127">
        <v>13</v>
      </c>
      <c r="L13" s="127">
        <v>15</v>
      </c>
      <c r="M13" s="138">
        <v>18</v>
      </c>
      <c r="N13" s="131" t="s">
        <v>18</v>
      </c>
      <c r="O13" s="131" t="s">
        <v>16</v>
      </c>
      <c r="P13" s="131">
        <v>1991</v>
      </c>
      <c r="Q13" s="131" t="s">
        <v>17</v>
      </c>
      <c r="R13" s="140" t="s">
        <v>15</v>
      </c>
      <c r="S13" s="133">
        <v>0.030219907407407407</v>
      </c>
      <c r="T13" s="279">
        <v>10</v>
      </c>
      <c r="U13" s="134">
        <v>0.003021990740740741</v>
      </c>
      <c r="V13" s="133">
        <v>0.029837962962962965</v>
      </c>
      <c r="W13" s="279">
        <v>10</v>
      </c>
      <c r="X13" s="134">
        <v>0.0029837962962962965</v>
      </c>
      <c r="Y13" s="133">
        <v>0.030219907407407407</v>
      </c>
      <c r="Z13" s="279">
        <v>10</v>
      </c>
      <c r="AA13" s="134">
        <v>0.003021990740740741</v>
      </c>
      <c r="AB13" s="293">
        <v>0.03636574074074074</v>
      </c>
      <c r="AC13" s="420">
        <v>12.195</v>
      </c>
      <c r="AD13" s="134">
        <v>0.0029820205609463503</v>
      </c>
      <c r="AE13" s="133">
        <v>0.030601851851851852</v>
      </c>
      <c r="AF13" s="279">
        <v>10</v>
      </c>
      <c r="AG13" s="134">
        <v>0.0030601851851851853</v>
      </c>
      <c r="AH13" s="280"/>
      <c r="AI13" s="289"/>
      <c r="AJ13" s="290"/>
      <c r="AK13" s="281"/>
      <c r="AL13" s="281"/>
      <c r="AM13" s="281"/>
      <c r="AN13" s="281"/>
      <c r="AO13" s="281"/>
      <c r="AP13" s="281"/>
    </row>
    <row r="14" spans="1:42" s="282" customFormat="1" ht="12.75" customHeight="1">
      <c r="A14" s="283">
        <v>11</v>
      </c>
      <c r="B14" s="135">
        <v>940</v>
      </c>
      <c r="C14" s="136" t="s">
        <v>202</v>
      </c>
      <c r="D14" s="286">
        <v>0.12753472222222223</v>
      </c>
      <c r="E14" s="277">
        <v>0.0009027777777777801</v>
      </c>
      <c r="F14" s="277">
        <v>0.02039351851851852</v>
      </c>
      <c r="G14" s="287">
        <v>42.195</v>
      </c>
      <c r="H14" s="288">
        <v>0.003022507932746113</v>
      </c>
      <c r="I14" s="127">
        <v>14</v>
      </c>
      <c r="J14" s="137">
        <v>12</v>
      </c>
      <c r="K14" s="127">
        <v>12</v>
      </c>
      <c r="L14" s="127">
        <v>19</v>
      </c>
      <c r="M14" s="138">
        <v>16</v>
      </c>
      <c r="N14" s="131" t="s">
        <v>18</v>
      </c>
      <c r="O14" s="131" t="s">
        <v>16</v>
      </c>
      <c r="P14" s="131">
        <v>1974</v>
      </c>
      <c r="Q14" s="131" t="s">
        <v>24</v>
      </c>
      <c r="R14" s="140" t="s">
        <v>30</v>
      </c>
      <c r="S14" s="133">
        <v>0.030844907407407404</v>
      </c>
      <c r="T14" s="279">
        <v>10</v>
      </c>
      <c r="U14" s="134">
        <v>0.0030844907407407405</v>
      </c>
      <c r="V14" s="133">
        <v>0.0297337962962963</v>
      </c>
      <c r="W14" s="279">
        <v>10</v>
      </c>
      <c r="X14" s="134">
        <v>0.00297337962962963</v>
      </c>
      <c r="Y14" s="133">
        <v>0.03008101851851852</v>
      </c>
      <c r="Z14" s="279">
        <v>10</v>
      </c>
      <c r="AA14" s="134">
        <v>0.003008101851851852</v>
      </c>
      <c r="AB14" s="133">
        <v>0.036875</v>
      </c>
      <c r="AC14" s="420">
        <v>12.195</v>
      </c>
      <c r="AD14" s="134">
        <v>0.003023780237802378</v>
      </c>
      <c r="AE14" s="133">
        <v>0.02972222222222222</v>
      </c>
      <c r="AF14" s="279">
        <v>10</v>
      </c>
      <c r="AG14" s="134">
        <v>0.002972222222222222</v>
      </c>
      <c r="AH14" s="280"/>
      <c r="AI14" s="289"/>
      <c r="AJ14" s="290"/>
      <c r="AK14" s="281"/>
      <c r="AL14" s="281"/>
      <c r="AM14" s="281"/>
      <c r="AN14" s="281"/>
      <c r="AO14" s="281"/>
      <c r="AP14" s="281"/>
    </row>
    <row r="15" spans="1:42" s="282" customFormat="1" ht="12.75" customHeight="1">
      <c r="A15" s="283">
        <v>12</v>
      </c>
      <c r="B15" s="284">
        <v>952</v>
      </c>
      <c r="C15" s="285" t="s">
        <v>199</v>
      </c>
      <c r="D15" s="286">
        <v>0.1284375</v>
      </c>
      <c r="E15" s="277">
        <v>0.0006365740740740533</v>
      </c>
      <c r="F15" s="277">
        <v>0.0212962962962963</v>
      </c>
      <c r="G15" s="287">
        <v>42.195</v>
      </c>
      <c r="H15" s="288">
        <v>0.0030439033060789197</v>
      </c>
      <c r="I15" s="127">
        <v>10</v>
      </c>
      <c r="J15" s="137">
        <v>11</v>
      </c>
      <c r="K15" s="127">
        <v>15</v>
      </c>
      <c r="L15" s="127">
        <v>18</v>
      </c>
      <c r="M15" s="138">
        <v>17</v>
      </c>
      <c r="N15" s="131" t="s">
        <v>18</v>
      </c>
      <c r="O15" s="131" t="s">
        <v>16</v>
      </c>
      <c r="P15" s="131">
        <v>1999</v>
      </c>
      <c r="Q15" s="131" t="s">
        <v>17</v>
      </c>
      <c r="R15" s="140" t="s">
        <v>15</v>
      </c>
      <c r="S15" s="133">
        <v>0.03002314814814815</v>
      </c>
      <c r="T15" s="279">
        <v>10</v>
      </c>
      <c r="U15" s="134">
        <v>0.003002314814814815</v>
      </c>
      <c r="V15" s="133">
        <v>0.029675925925925925</v>
      </c>
      <c r="W15" s="279">
        <v>10</v>
      </c>
      <c r="X15" s="134">
        <v>0.0029675925925925924</v>
      </c>
      <c r="Y15" s="133">
        <v>0.032060185185185185</v>
      </c>
      <c r="Z15" s="279">
        <v>10</v>
      </c>
      <c r="AA15" s="134">
        <v>0.0032060185185185186</v>
      </c>
      <c r="AB15" s="133">
        <v>0.03667824074074074</v>
      </c>
      <c r="AC15" s="420">
        <v>12.195</v>
      </c>
      <c r="AD15" s="134">
        <v>0.0030076458171989125</v>
      </c>
      <c r="AE15" s="133">
        <v>0.030347222222222223</v>
      </c>
      <c r="AF15" s="279">
        <v>10</v>
      </c>
      <c r="AG15" s="134">
        <v>0.0030347222222222225</v>
      </c>
      <c r="AH15" s="280"/>
      <c r="AI15" s="289"/>
      <c r="AJ15" s="290"/>
      <c r="AK15" s="281"/>
      <c r="AL15" s="281"/>
      <c r="AM15" s="281"/>
      <c r="AN15" s="281"/>
      <c r="AO15" s="281"/>
      <c r="AP15" s="281"/>
    </row>
    <row r="16" spans="1:42" s="282" customFormat="1" ht="12.75" customHeight="1">
      <c r="A16" s="283">
        <v>13</v>
      </c>
      <c r="B16" s="135">
        <v>948</v>
      </c>
      <c r="C16" s="136" t="s">
        <v>203</v>
      </c>
      <c r="D16" s="286">
        <v>0.12907407407407406</v>
      </c>
      <c r="E16" s="277">
        <v>0.010370370370370363</v>
      </c>
      <c r="F16" s="277">
        <v>0.021932870370370353</v>
      </c>
      <c r="G16" s="287">
        <v>42.195</v>
      </c>
      <c r="H16" s="288">
        <v>0.003058989787275129</v>
      </c>
      <c r="I16" s="127">
        <v>15</v>
      </c>
      <c r="J16" s="137">
        <v>15</v>
      </c>
      <c r="K16" s="127">
        <v>11</v>
      </c>
      <c r="L16" s="127">
        <v>20</v>
      </c>
      <c r="M16" s="138">
        <v>11</v>
      </c>
      <c r="N16" s="131" t="s">
        <v>18</v>
      </c>
      <c r="O16" s="131" t="s">
        <v>16</v>
      </c>
      <c r="P16" s="131">
        <v>1980</v>
      </c>
      <c r="Q16" s="131" t="s">
        <v>21</v>
      </c>
      <c r="R16" s="140" t="s">
        <v>204</v>
      </c>
      <c r="S16" s="133">
        <v>0.03119212962962963</v>
      </c>
      <c r="T16" s="279">
        <v>10</v>
      </c>
      <c r="U16" s="134">
        <v>0.003119212962962963</v>
      </c>
      <c r="V16" s="133">
        <v>0.03027777777777778</v>
      </c>
      <c r="W16" s="279">
        <v>10</v>
      </c>
      <c r="X16" s="134">
        <v>0.0030277777777777777</v>
      </c>
      <c r="Y16" s="133">
        <v>0.03008101851851852</v>
      </c>
      <c r="Z16" s="279">
        <v>10</v>
      </c>
      <c r="AA16" s="134">
        <v>0.003008101851851852</v>
      </c>
      <c r="AB16" s="133">
        <v>0.037523148148148146</v>
      </c>
      <c r="AC16" s="420">
        <v>12.195</v>
      </c>
      <c r="AD16" s="134">
        <v>0.0030769289174373223</v>
      </c>
      <c r="AE16" s="133">
        <v>0.029236111111111112</v>
      </c>
      <c r="AF16" s="279">
        <v>10</v>
      </c>
      <c r="AG16" s="134">
        <v>0.002923611111111111</v>
      </c>
      <c r="AH16" s="280"/>
      <c r="AI16" s="289"/>
      <c r="AJ16" s="290"/>
      <c r="AK16" s="281"/>
      <c r="AL16" s="281"/>
      <c r="AM16" s="281"/>
      <c r="AN16" s="281"/>
      <c r="AO16" s="281"/>
      <c r="AP16" s="281"/>
    </row>
    <row r="17" spans="1:42" s="282" customFormat="1" ht="12.75" customHeight="1">
      <c r="A17" s="283">
        <v>14</v>
      </c>
      <c r="B17" s="284">
        <v>939</v>
      </c>
      <c r="C17" s="285" t="s">
        <v>207</v>
      </c>
      <c r="D17" s="286">
        <v>0.13944444444444443</v>
      </c>
      <c r="E17" s="277">
        <v>0.001006944444444463</v>
      </c>
      <c r="F17" s="277">
        <v>0.032303240740740716</v>
      </c>
      <c r="G17" s="287">
        <v>42.195</v>
      </c>
      <c r="H17" s="288">
        <v>0.0033047622809442927</v>
      </c>
      <c r="I17" s="127">
        <v>21</v>
      </c>
      <c r="J17" s="137">
        <v>18</v>
      </c>
      <c r="K17" s="127">
        <v>18</v>
      </c>
      <c r="L17" s="127">
        <v>23</v>
      </c>
      <c r="M17" s="138"/>
      <c r="N17" s="131" t="s">
        <v>18</v>
      </c>
      <c r="O17" s="131" t="s">
        <v>16</v>
      </c>
      <c r="P17" s="131">
        <v>1958</v>
      </c>
      <c r="Q17" s="131" t="s">
        <v>27</v>
      </c>
      <c r="R17" s="140" t="s">
        <v>95</v>
      </c>
      <c r="S17" s="133">
        <v>0.03391203703703704</v>
      </c>
      <c r="T17" s="279">
        <v>10</v>
      </c>
      <c r="U17" s="134">
        <v>0.003391203703703704</v>
      </c>
      <c r="V17" s="133">
        <v>0.033715277777777775</v>
      </c>
      <c r="W17" s="279">
        <v>10</v>
      </c>
      <c r="X17" s="134">
        <v>0.0033715277777777775</v>
      </c>
      <c r="Y17" s="133">
        <v>0.03333333333333333</v>
      </c>
      <c r="Z17" s="279">
        <v>10</v>
      </c>
      <c r="AA17" s="134">
        <v>0.003333333333333333</v>
      </c>
      <c r="AB17" s="133">
        <v>0.038483796296296294</v>
      </c>
      <c r="AC17" s="420">
        <v>12.195</v>
      </c>
      <c r="AD17" s="134">
        <v>0.0031557028533248294</v>
      </c>
      <c r="AE17" s="133"/>
      <c r="AF17" s="279"/>
      <c r="AG17" s="134"/>
      <c r="AH17" s="280"/>
      <c r="AI17" s="289"/>
      <c r="AJ17" s="290"/>
      <c r="AK17" s="281"/>
      <c r="AL17" s="281"/>
      <c r="AM17" s="281"/>
      <c r="AN17" s="281"/>
      <c r="AO17" s="281"/>
      <c r="AP17" s="281"/>
    </row>
    <row r="18" spans="1:42" s="282" customFormat="1" ht="13.5" customHeight="1">
      <c r="A18" s="283">
        <v>15</v>
      </c>
      <c r="B18" s="284">
        <v>936</v>
      </c>
      <c r="C18" s="285" t="s">
        <v>206</v>
      </c>
      <c r="D18" s="286">
        <v>0.1404513888888889</v>
      </c>
      <c r="E18" s="277">
        <v>0.00033564814814815436</v>
      </c>
      <c r="F18" s="277">
        <v>0.03331018518518518</v>
      </c>
      <c r="G18" s="287">
        <v>42.195</v>
      </c>
      <c r="H18" s="288">
        <v>0.0033286263512001158</v>
      </c>
      <c r="I18" s="127">
        <v>20</v>
      </c>
      <c r="J18" s="137">
        <v>17</v>
      </c>
      <c r="K18" s="127">
        <v>17</v>
      </c>
      <c r="L18" s="127">
        <v>25</v>
      </c>
      <c r="M18" s="138"/>
      <c r="N18" s="131" t="s">
        <v>18</v>
      </c>
      <c r="O18" s="131" t="s">
        <v>16</v>
      </c>
      <c r="P18" s="131">
        <v>1978</v>
      </c>
      <c r="Q18" s="131" t="s">
        <v>21</v>
      </c>
      <c r="R18" s="140" t="s">
        <v>93</v>
      </c>
      <c r="S18" s="133">
        <v>0.0337037037037037</v>
      </c>
      <c r="T18" s="279">
        <v>10</v>
      </c>
      <c r="U18" s="134">
        <v>0.00337037037037037</v>
      </c>
      <c r="V18" s="133">
        <v>0.03361111111111111</v>
      </c>
      <c r="W18" s="279">
        <v>10</v>
      </c>
      <c r="X18" s="134">
        <v>0.003361111111111111</v>
      </c>
      <c r="Y18" s="133">
        <v>0.0332175925925926</v>
      </c>
      <c r="Z18" s="279">
        <v>10</v>
      </c>
      <c r="AA18" s="134">
        <v>0.0033217592592592595</v>
      </c>
      <c r="AB18" s="133">
        <v>0.03991898148148148</v>
      </c>
      <c r="AC18" s="420">
        <v>12.195</v>
      </c>
      <c r="AD18" s="134">
        <v>0.003273389215373635</v>
      </c>
      <c r="AE18" s="133"/>
      <c r="AF18" s="279"/>
      <c r="AG18" s="134"/>
      <c r="AH18" s="280"/>
      <c r="AI18" s="289"/>
      <c r="AJ18" s="290"/>
      <c r="AK18" s="281"/>
      <c r="AL18" s="281"/>
      <c r="AM18" s="281"/>
      <c r="AN18" s="281"/>
      <c r="AO18" s="281"/>
      <c r="AP18" s="281"/>
    </row>
    <row r="19" spans="1:42" s="282" customFormat="1" ht="12.75" customHeight="1">
      <c r="A19" s="283">
        <v>16</v>
      </c>
      <c r="B19" s="284">
        <v>946</v>
      </c>
      <c r="C19" s="285" t="s">
        <v>209</v>
      </c>
      <c r="D19" s="286">
        <v>0.14078703703703704</v>
      </c>
      <c r="E19" s="277">
        <v>0.003391203703703688</v>
      </c>
      <c r="F19" s="277">
        <v>0.03364583333333333</v>
      </c>
      <c r="G19" s="287">
        <v>42.195</v>
      </c>
      <c r="H19" s="288">
        <v>0.0033365810412853904</v>
      </c>
      <c r="I19" s="127">
        <v>26</v>
      </c>
      <c r="J19" s="137">
        <v>19</v>
      </c>
      <c r="K19" s="127">
        <v>16</v>
      </c>
      <c r="L19" s="127">
        <v>24</v>
      </c>
      <c r="M19" s="138">
        <v>19</v>
      </c>
      <c r="N19" s="131" t="s">
        <v>18</v>
      </c>
      <c r="O19" s="131" t="s">
        <v>16</v>
      </c>
      <c r="P19" s="131">
        <v>1984</v>
      </c>
      <c r="Q19" s="131" t="s">
        <v>21</v>
      </c>
      <c r="R19" s="140" t="s">
        <v>101</v>
      </c>
      <c r="S19" s="133">
        <v>0.03467592592592592</v>
      </c>
      <c r="T19" s="279">
        <v>10</v>
      </c>
      <c r="U19" s="134">
        <v>0.0034675925925925924</v>
      </c>
      <c r="V19" s="133">
        <v>0.03375</v>
      </c>
      <c r="W19" s="279">
        <v>10</v>
      </c>
      <c r="X19" s="134">
        <v>0.0033750000000000004</v>
      </c>
      <c r="Y19" s="133">
        <v>0.03260416666666667</v>
      </c>
      <c r="Z19" s="279">
        <v>10</v>
      </c>
      <c r="AA19" s="134">
        <v>0.003260416666666667</v>
      </c>
      <c r="AB19" s="133">
        <v>0.03975694444444445</v>
      </c>
      <c r="AC19" s="420">
        <v>12.195</v>
      </c>
      <c r="AD19" s="134">
        <v>0.003260102045464899</v>
      </c>
      <c r="AE19" s="133">
        <v>0.03145833333333333</v>
      </c>
      <c r="AF19" s="279">
        <v>10</v>
      </c>
      <c r="AG19" s="134">
        <v>0.003145833333333333</v>
      </c>
      <c r="AH19" s="280"/>
      <c r="AI19" s="289"/>
      <c r="AJ19" s="290"/>
      <c r="AK19" s="281"/>
      <c r="AL19" s="281"/>
      <c r="AM19" s="281"/>
      <c r="AN19" s="281"/>
      <c r="AO19" s="281"/>
      <c r="AP19" s="281"/>
    </row>
    <row r="20" spans="1:42" s="282" customFormat="1" ht="12.75" customHeight="1">
      <c r="A20" s="283">
        <v>17</v>
      </c>
      <c r="B20" s="284">
        <v>935</v>
      </c>
      <c r="C20" s="285" t="s">
        <v>210</v>
      </c>
      <c r="D20" s="286">
        <v>0.14417824074074073</v>
      </c>
      <c r="E20" s="277">
        <v>0.0004976851851851705</v>
      </c>
      <c r="F20" s="277">
        <v>0.03703703703703702</v>
      </c>
      <c r="G20" s="287">
        <v>42.195</v>
      </c>
      <c r="H20" s="288">
        <v>0.0034169508411124715</v>
      </c>
      <c r="I20" s="127">
        <v>25</v>
      </c>
      <c r="J20" s="137">
        <v>22</v>
      </c>
      <c r="K20" s="127">
        <v>19</v>
      </c>
      <c r="L20" s="127">
        <v>29</v>
      </c>
      <c r="M20" s="138" t="s">
        <v>361</v>
      </c>
      <c r="N20" s="131" t="s">
        <v>18</v>
      </c>
      <c r="O20" s="131" t="s">
        <v>16</v>
      </c>
      <c r="P20" s="131">
        <v>1976</v>
      </c>
      <c r="Q20" s="131" t="s">
        <v>21</v>
      </c>
      <c r="R20" s="140" t="s">
        <v>54</v>
      </c>
      <c r="S20" s="133">
        <v>0.03459490740740741</v>
      </c>
      <c r="T20" s="279">
        <v>10</v>
      </c>
      <c r="U20" s="134">
        <v>0.003459490740740741</v>
      </c>
      <c r="V20" s="133">
        <v>0.03435185185185185</v>
      </c>
      <c r="W20" s="279">
        <v>10</v>
      </c>
      <c r="X20" s="134">
        <v>0.0034351851851851848</v>
      </c>
      <c r="Y20" s="133">
        <v>0.03383101851851852</v>
      </c>
      <c r="Z20" s="279">
        <v>10</v>
      </c>
      <c r="AA20" s="134">
        <v>0.0033831018518518515</v>
      </c>
      <c r="AB20" s="133">
        <v>0.041400462962962965</v>
      </c>
      <c r="AC20" s="420">
        <v>12.195</v>
      </c>
      <c r="AD20" s="134">
        <v>0.00339487191168208</v>
      </c>
      <c r="AE20" s="133"/>
      <c r="AF20" s="279" t="s">
        <v>361</v>
      </c>
      <c r="AG20" s="134"/>
      <c r="AH20" s="280"/>
      <c r="AI20" s="289"/>
      <c r="AJ20" s="290"/>
      <c r="AK20" s="281"/>
      <c r="AL20" s="281"/>
      <c r="AM20" s="281"/>
      <c r="AN20" s="281"/>
      <c r="AO20" s="281"/>
      <c r="AP20" s="281"/>
    </row>
    <row r="21" spans="1:42" s="282" customFormat="1" ht="12.75" customHeight="1">
      <c r="A21" s="283">
        <v>18</v>
      </c>
      <c r="B21" s="125">
        <v>944</v>
      </c>
      <c r="C21" s="126" t="s">
        <v>208</v>
      </c>
      <c r="D21" s="286">
        <v>0.1446759259259259</v>
      </c>
      <c r="E21" s="277">
        <v>0.00021990740740743253</v>
      </c>
      <c r="F21" s="277">
        <v>0.03753472222222219</v>
      </c>
      <c r="G21" s="287">
        <v>42.195</v>
      </c>
      <c r="H21" s="288">
        <v>0.003428745726411326</v>
      </c>
      <c r="I21" s="127">
        <v>24</v>
      </c>
      <c r="J21" s="128">
        <v>20</v>
      </c>
      <c r="K21" s="129">
        <v>22</v>
      </c>
      <c r="L21" s="129">
        <v>30</v>
      </c>
      <c r="M21" s="130">
        <v>22</v>
      </c>
      <c r="N21" s="131" t="s">
        <v>18</v>
      </c>
      <c r="O21" s="131" t="s">
        <v>16</v>
      </c>
      <c r="P21" s="131">
        <v>1972</v>
      </c>
      <c r="Q21" s="131" t="s">
        <v>24</v>
      </c>
      <c r="R21" s="132" t="s">
        <v>15</v>
      </c>
      <c r="S21" s="133">
        <v>0.034444444444444444</v>
      </c>
      <c r="T21" s="279">
        <v>10</v>
      </c>
      <c r="U21" s="134">
        <v>0.0034444444444444444</v>
      </c>
      <c r="V21" s="133">
        <v>0.0338425925925926</v>
      </c>
      <c r="W21" s="279">
        <v>10</v>
      </c>
      <c r="X21" s="134">
        <v>0.0033842592592592596</v>
      </c>
      <c r="Y21" s="133">
        <v>0.0343287037037037</v>
      </c>
      <c r="Z21" s="279">
        <v>10</v>
      </c>
      <c r="AA21" s="134">
        <v>0.00343287037037037</v>
      </c>
      <c r="AB21" s="133">
        <v>0.04206018518518518</v>
      </c>
      <c r="AC21" s="420">
        <v>12.195</v>
      </c>
      <c r="AD21" s="134">
        <v>0.0034489696748819334</v>
      </c>
      <c r="AE21" s="133">
        <v>0.03429398148148148</v>
      </c>
      <c r="AF21" s="279">
        <v>10</v>
      </c>
      <c r="AG21" s="134">
        <v>0.003429398148148148</v>
      </c>
      <c r="AH21" s="280"/>
      <c r="AI21" s="289"/>
      <c r="AJ21" s="290"/>
      <c r="AK21" s="281"/>
      <c r="AL21" s="281"/>
      <c r="AM21" s="281"/>
      <c r="AN21" s="281"/>
      <c r="AO21" s="281"/>
      <c r="AP21" s="281"/>
    </row>
    <row r="22" spans="1:42" s="282" customFormat="1" ht="12.75" customHeight="1">
      <c r="A22" s="283">
        <v>19</v>
      </c>
      <c r="B22" s="291">
        <v>941</v>
      </c>
      <c r="C22" s="292" t="s">
        <v>211</v>
      </c>
      <c r="D22" s="286">
        <v>0.14489583333333333</v>
      </c>
      <c r="E22" s="277">
        <v>0.011562499999999976</v>
      </c>
      <c r="F22" s="277">
        <v>0.037754629629629624</v>
      </c>
      <c r="G22" s="287">
        <v>42.195</v>
      </c>
      <c r="H22" s="288">
        <v>0.003433957419915472</v>
      </c>
      <c r="I22" s="127">
        <v>27</v>
      </c>
      <c r="J22" s="128">
        <v>23</v>
      </c>
      <c r="K22" s="129">
        <v>20</v>
      </c>
      <c r="L22" s="129">
        <v>26</v>
      </c>
      <c r="M22" s="130"/>
      <c r="N22" s="131" t="s">
        <v>18</v>
      </c>
      <c r="O22" s="131" t="s">
        <v>16</v>
      </c>
      <c r="P22" s="131">
        <v>1964</v>
      </c>
      <c r="Q22" s="131" t="s">
        <v>27</v>
      </c>
      <c r="R22" s="132" t="s">
        <v>26</v>
      </c>
      <c r="S22" s="293">
        <v>0.035277777777777776</v>
      </c>
      <c r="T22" s="279">
        <v>10</v>
      </c>
      <c r="U22" s="134">
        <v>0.0035277777777777777</v>
      </c>
      <c r="V22" s="293">
        <v>0.03450231481481481</v>
      </c>
      <c r="W22" s="279">
        <v>10</v>
      </c>
      <c r="X22" s="134">
        <v>0.003450231481481481</v>
      </c>
      <c r="Y22" s="133">
        <v>0.03398148148148148</v>
      </c>
      <c r="Z22" s="279">
        <v>10</v>
      </c>
      <c r="AA22" s="134">
        <v>0.003398148148148148</v>
      </c>
      <c r="AB22" s="133">
        <v>0.04113425925925926</v>
      </c>
      <c r="AC22" s="420">
        <v>12.195</v>
      </c>
      <c r="AD22" s="134">
        <v>0.0033730429896891563</v>
      </c>
      <c r="AE22" s="133"/>
      <c r="AF22" s="279"/>
      <c r="AG22" s="134"/>
      <c r="AH22" s="280"/>
      <c r="AI22" s="289"/>
      <c r="AJ22" s="290"/>
      <c r="AK22" s="281"/>
      <c r="AL22" s="281"/>
      <c r="AM22" s="281"/>
      <c r="AN22" s="281"/>
      <c r="AO22" s="281"/>
      <c r="AP22" s="281"/>
    </row>
    <row r="23" spans="1:42" s="282" customFormat="1" ht="12.75" customHeight="1">
      <c r="A23" s="283">
        <v>20</v>
      </c>
      <c r="B23" s="284">
        <v>928</v>
      </c>
      <c r="C23" s="285" t="s">
        <v>214</v>
      </c>
      <c r="D23" s="286">
        <v>0.1564583333333333</v>
      </c>
      <c r="E23" s="277">
        <v>0.0004861111111111316</v>
      </c>
      <c r="F23" s="277">
        <v>0.0493171296296296</v>
      </c>
      <c r="G23" s="287">
        <v>42.195</v>
      </c>
      <c r="H23" s="288">
        <v>0.0037079827783702644</v>
      </c>
      <c r="I23" s="127">
        <v>32</v>
      </c>
      <c r="J23" s="137">
        <v>32</v>
      </c>
      <c r="K23" s="127">
        <v>30</v>
      </c>
      <c r="L23" s="127">
        <v>27</v>
      </c>
      <c r="M23" s="138">
        <v>38</v>
      </c>
      <c r="N23" s="131" t="s">
        <v>18</v>
      </c>
      <c r="O23" s="131" t="s">
        <v>16</v>
      </c>
      <c r="P23" s="131">
        <v>1960</v>
      </c>
      <c r="Q23" s="131" t="s">
        <v>27</v>
      </c>
      <c r="R23" s="140" t="s">
        <v>82</v>
      </c>
      <c r="S23" s="293">
        <v>0.03881944444444444</v>
      </c>
      <c r="T23" s="279">
        <v>10</v>
      </c>
      <c r="U23" s="134">
        <v>0.003881944444444444</v>
      </c>
      <c r="V23" s="293">
        <v>0.03849537037037037</v>
      </c>
      <c r="W23" s="279">
        <v>10</v>
      </c>
      <c r="X23" s="134">
        <v>0.0038495370370370367</v>
      </c>
      <c r="Y23" s="293">
        <v>0.03782407407407407</v>
      </c>
      <c r="Z23" s="279">
        <v>10</v>
      </c>
      <c r="AA23" s="134">
        <v>0.003782407407407407</v>
      </c>
      <c r="AB23" s="293">
        <v>0.04131944444444444</v>
      </c>
      <c r="AC23" s="420">
        <v>12.195</v>
      </c>
      <c r="AD23" s="134">
        <v>0.0033882283267277114</v>
      </c>
      <c r="AE23" s="133">
        <v>0.04598379629629629</v>
      </c>
      <c r="AF23" s="420">
        <v>12.195</v>
      </c>
      <c r="AG23" s="134">
        <v>0.00377070900338633</v>
      </c>
      <c r="AH23" s="280"/>
      <c r="AI23" s="289"/>
      <c r="AJ23" s="290"/>
      <c r="AK23" s="281"/>
      <c r="AL23" s="281"/>
      <c r="AM23" s="281"/>
      <c r="AN23" s="281"/>
      <c r="AO23" s="281"/>
      <c r="AP23" s="281"/>
    </row>
    <row r="24" spans="1:42" s="282" customFormat="1" ht="12.75" customHeight="1">
      <c r="A24" s="283">
        <v>21</v>
      </c>
      <c r="B24" s="291">
        <v>949</v>
      </c>
      <c r="C24" s="292" t="s">
        <v>212</v>
      </c>
      <c r="D24" s="286">
        <v>0.15694444444444444</v>
      </c>
      <c r="E24" s="277">
        <v>0.006030092592592573</v>
      </c>
      <c r="F24" s="277">
        <v>0.04980324074074073</v>
      </c>
      <c r="G24" s="287">
        <v>42.195</v>
      </c>
      <c r="H24" s="288">
        <v>0.003719503364011007</v>
      </c>
      <c r="I24" s="127">
        <v>36</v>
      </c>
      <c r="J24" s="128">
        <v>28</v>
      </c>
      <c r="K24" s="129">
        <v>25</v>
      </c>
      <c r="L24" s="129">
        <v>34</v>
      </c>
      <c r="M24" s="130">
        <v>27</v>
      </c>
      <c r="N24" s="131" t="s">
        <v>18</v>
      </c>
      <c r="O24" s="131" t="s">
        <v>16</v>
      </c>
      <c r="P24" s="131">
        <v>1972</v>
      </c>
      <c r="Q24" s="131" t="s">
        <v>24</v>
      </c>
      <c r="R24" s="132" t="s">
        <v>15</v>
      </c>
      <c r="S24" s="293">
        <v>0.03881944444444444</v>
      </c>
      <c r="T24" s="279">
        <v>10</v>
      </c>
      <c r="U24" s="134">
        <v>0.003881944444444444</v>
      </c>
      <c r="V24" s="293">
        <v>0.036828703703703704</v>
      </c>
      <c r="W24" s="279">
        <v>10</v>
      </c>
      <c r="X24" s="134">
        <v>0.00368287037037037</v>
      </c>
      <c r="Y24" s="293">
        <v>0.036412037037037034</v>
      </c>
      <c r="Z24" s="279">
        <v>10</v>
      </c>
      <c r="AA24" s="134">
        <v>0.0036412037037037034</v>
      </c>
      <c r="AB24" s="293">
        <v>0.04488425925925926</v>
      </c>
      <c r="AC24" s="420">
        <v>12.195</v>
      </c>
      <c r="AD24" s="134">
        <v>0.0036805460647199068</v>
      </c>
      <c r="AE24" s="293">
        <v>0.035937500000000004</v>
      </c>
      <c r="AF24" s="279">
        <v>10</v>
      </c>
      <c r="AG24" s="134">
        <v>0.0035937500000000006</v>
      </c>
      <c r="AH24" s="294"/>
      <c r="AI24" s="289"/>
      <c r="AJ24" s="290"/>
      <c r="AK24" s="281"/>
      <c r="AL24" s="281"/>
      <c r="AM24" s="281"/>
      <c r="AN24" s="281"/>
      <c r="AO24" s="281"/>
      <c r="AP24" s="281"/>
    </row>
    <row r="25" spans="1:42" s="282" customFormat="1" ht="12.75" customHeight="1">
      <c r="A25" s="283">
        <v>22</v>
      </c>
      <c r="B25" s="291">
        <v>942</v>
      </c>
      <c r="C25" s="292" t="s">
        <v>215</v>
      </c>
      <c r="D25" s="286">
        <v>0.16297453703703701</v>
      </c>
      <c r="E25" s="277" t="s">
        <v>378</v>
      </c>
      <c r="F25" s="277">
        <v>0.055833333333333304</v>
      </c>
      <c r="G25" s="287">
        <v>42.195</v>
      </c>
      <c r="H25" s="288">
        <v>0.0038624134858878307</v>
      </c>
      <c r="I25" s="127">
        <v>33</v>
      </c>
      <c r="J25" s="128">
        <v>33</v>
      </c>
      <c r="K25" s="129">
        <v>31</v>
      </c>
      <c r="L25" s="129">
        <v>38</v>
      </c>
      <c r="M25" s="130">
        <v>36</v>
      </c>
      <c r="N25" s="131" t="s">
        <v>18</v>
      </c>
      <c r="O25" s="131" t="s">
        <v>16</v>
      </c>
      <c r="P25" s="131">
        <v>1962</v>
      </c>
      <c r="Q25" s="131" t="s">
        <v>27</v>
      </c>
      <c r="R25" s="132" t="s">
        <v>15</v>
      </c>
      <c r="S25" s="293">
        <v>0.03881944444444444</v>
      </c>
      <c r="T25" s="279">
        <v>10</v>
      </c>
      <c r="U25" s="134">
        <v>0.003881944444444444</v>
      </c>
      <c r="V25" s="293">
        <v>0.03849537037037037</v>
      </c>
      <c r="W25" s="279">
        <v>10</v>
      </c>
      <c r="X25" s="134">
        <v>0.0038495370370370367</v>
      </c>
      <c r="Y25" s="293">
        <v>0.03782407407407407</v>
      </c>
      <c r="Z25" s="279">
        <v>10</v>
      </c>
      <c r="AA25" s="134">
        <v>0.003782407407407407</v>
      </c>
      <c r="AB25" s="293">
        <v>0.04783564814814815</v>
      </c>
      <c r="AC25" s="420">
        <v>12.195</v>
      </c>
      <c r="AD25" s="134">
        <v>0.003922562373771886</v>
      </c>
      <c r="AE25" s="133">
        <v>0.04598379629629629</v>
      </c>
      <c r="AF25" s="420">
        <v>12.195</v>
      </c>
      <c r="AG25" s="134">
        <v>0.00377070900338633</v>
      </c>
      <c r="AH25" s="280"/>
      <c r="AI25" s="289"/>
      <c r="AJ25" s="290"/>
      <c r="AK25" s="281"/>
      <c r="AL25" s="281"/>
      <c r="AM25" s="281"/>
      <c r="AN25" s="281"/>
      <c r="AO25" s="281"/>
      <c r="AP25" s="281"/>
    </row>
    <row r="26" spans="1:42" s="446" customFormat="1" ht="12.75" customHeight="1">
      <c r="A26" s="657">
        <v>23</v>
      </c>
      <c r="B26" s="658">
        <v>955</v>
      </c>
      <c r="C26" s="659" t="s">
        <v>216</v>
      </c>
      <c r="D26" s="660">
        <v>0.16297453703703701</v>
      </c>
      <c r="E26" s="661">
        <v>0.0007407407407407363</v>
      </c>
      <c r="F26" s="661">
        <v>0.055833333333333304</v>
      </c>
      <c r="G26" s="662">
        <v>42.195</v>
      </c>
      <c r="H26" s="663">
        <v>0.0038624134858878307</v>
      </c>
      <c r="I26" s="664">
        <v>31</v>
      </c>
      <c r="J26" s="665">
        <v>31</v>
      </c>
      <c r="K26" s="666">
        <v>27</v>
      </c>
      <c r="L26" s="666">
        <v>36</v>
      </c>
      <c r="M26" s="667"/>
      <c r="N26" s="668" t="s">
        <v>18</v>
      </c>
      <c r="O26" s="668" t="s">
        <v>39</v>
      </c>
      <c r="P26" s="668">
        <v>1954</v>
      </c>
      <c r="Q26" s="668" t="s">
        <v>112</v>
      </c>
      <c r="R26" s="669" t="s">
        <v>15</v>
      </c>
      <c r="S26" s="670">
        <v>0.03881944444444444</v>
      </c>
      <c r="T26" s="671">
        <v>10</v>
      </c>
      <c r="U26" s="672">
        <v>0.003881944444444444</v>
      </c>
      <c r="V26" s="670">
        <v>0.03849537037037037</v>
      </c>
      <c r="W26" s="671">
        <v>10</v>
      </c>
      <c r="X26" s="672">
        <v>0.0038495370370370367</v>
      </c>
      <c r="Y26" s="670">
        <v>0.03782407407407407</v>
      </c>
      <c r="Z26" s="671">
        <v>10</v>
      </c>
      <c r="AA26" s="672">
        <v>0.003782407407407407</v>
      </c>
      <c r="AB26" s="670">
        <v>0.04783564814814815</v>
      </c>
      <c r="AC26" s="673">
        <v>12.195</v>
      </c>
      <c r="AD26" s="672">
        <v>0.003922562373771886</v>
      </c>
      <c r="AE26" s="674"/>
      <c r="AF26" s="671"/>
      <c r="AG26" s="672"/>
      <c r="AH26" s="675"/>
      <c r="AI26" s="676"/>
      <c r="AJ26" s="677"/>
      <c r="AK26" s="445"/>
      <c r="AL26" s="445"/>
      <c r="AM26" s="445"/>
      <c r="AN26" s="445"/>
      <c r="AO26" s="445"/>
      <c r="AP26" s="445"/>
    </row>
    <row r="27" spans="1:42" s="308" customFormat="1" ht="12.75" customHeight="1" thickBot="1">
      <c r="A27" s="331">
        <v>24</v>
      </c>
      <c r="B27" s="332">
        <v>947</v>
      </c>
      <c r="C27" s="333" t="s">
        <v>217</v>
      </c>
      <c r="D27" s="334">
        <v>0.16371527777777775</v>
      </c>
      <c r="E27" s="335" t="s">
        <v>378</v>
      </c>
      <c r="F27" s="335">
        <v>0.05657407407407404</v>
      </c>
      <c r="G27" s="336">
        <v>42.195</v>
      </c>
      <c r="H27" s="337">
        <v>0.0038799686640070565</v>
      </c>
      <c r="I27" s="338">
        <v>35</v>
      </c>
      <c r="J27" s="339">
        <v>35</v>
      </c>
      <c r="K27" s="338">
        <v>28</v>
      </c>
      <c r="L27" s="338">
        <v>37</v>
      </c>
      <c r="M27" s="340">
        <v>39</v>
      </c>
      <c r="N27" s="341" t="s">
        <v>18</v>
      </c>
      <c r="O27" s="341" t="s">
        <v>16</v>
      </c>
      <c r="P27" s="341">
        <v>1949</v>
      </c>
      <c r="Q27" s="341" t="s">
        <v>50</v>
      </c>
      <c r="R27" s="342" t="s">
        <v>82</v>
      </c>
      <c r="S27" s="343">
        <v>0.03881944444444444</v>
      </c>
      <c r="T27" s="344">
        <v>10</v>
      </c>
      <c r="U27" s="345">
        <v>0.003881944444444444</v>
      </c>
      <c r="V27" s="343">
        <v>0.03923611111111111</v>
      </c>
      <c r="W27" s="344">
        <v>10</v>
      </c>
      <c r="X27" s="345">
        <v>0.003923611111111111</v>
      </c>
      <c r="Y27" s="343">
        <v>0.03782407407407407</v>
      </c>
      <c r="Z27" s="344">
        <v>10</v>
      </c>
      <c r="AA27" s="345">
        <v>0.003782407407407407</v>
      </c>
      <c r="AB27" s="343">
        <v>0.04783564814814815</v>
      </c>
      <c r="AC27" s="423">
        <v>12.195</v>
      </c>
      <c r="AD27" s="345">
        <v>0.003922562373771886</v>
      </c>
      <c r="AE27" s="424">
        <v>0.04598379629629629</v>
      </c>
      <c r="AF27" s="423">
        <v>12.195</v>
      </c>
      <c r="AG27" s="345">
        <v>0.00377070900338633</v>
      </c>
      <c r="AH27" s="425"/>
      <c r="AI27" s="346"/>
      <c r="AJ27" s="347"/>
      <c r="AK27" s="348"/>
      <c r="AL27" s="348"/>
      <c r="AM27" s="348"/>
      <c r="AN27" s="348"/>
      <c r="AO27" s="348"/>
      <c r="AP27" s="348"/>
    </row>
    <row r="28" spans="1:42" s="498" customFormat="1" ht="12.75" customHeight="1">
      <c r="A28" s="477">
        <v>25</v>
      </c>
      <c r="B28" s="478">
        <v>825</v>
      </c>
      <c r="C28" s="479" t="s">
        <v>205</v>
      </c>
      <c r="D28" s="480">
        <v>0.12755787037037036</v>
      </c>
      <c r="E28" s="481"/>
      <c r="F28" s="481"/>
      <c r="G28" s="482">
        <v>42.195</v>
      </c>
      <c r="H28" s="483">
        <v>0.0030230565320623383</v>
      </c>
      <c r="I28" s="484">
        <v>16</v>
      </c>
      <c r="J28" s="485">
        <v>16</v>
      </c>
      <c r="K28" s="484"/>
      <c r="L28" s="484">
        <v>16</v>
      </c>
      <c r="M28" s="486">
        <v>12</v>
      </c>
      <c r="N28" s="487" t="s">
        <v>18</v>
      </c>
      <c r="O28" s="487" t="s">
        <v>16</v>
      </c>
      <c r="P28" s="487">
        <v>1972</v>
      </c>
      <c r="Q28" s="487" t="s">
        <v>24</v>
      </c>
      <c r="R28" s="488" t="s">
        <v>74</v>
      </c>
      <c r="S28" s="489">
        <v>0.03128472222222222</v>
      </c>
      <c r="T28" s="490">
        <v>10</v>
      </c>
      <c r="U28" s="491">
        <v>0.003128472222222222</v>
      </c>
      <c r="V28" s="489">
        <v>0.030335648148148143</v>
      </c>
      <c r="W28" s="490">
        <v>10</v>
      </c>
      <c r="X28" s="491">
        <v>0.0030335648148148145</v>
      </c>
      <c r="Y28" s="492"/>
      <c r="Z28" s="490"/>
      <c r="AA28" s="491"/>
      <c r="AB28" s="492">
        <v>0.03648148148148148</v>
      </c>
      <c r="AC28" s="493">
        <v>12.195</v>
      </c>
      <c r="AD28" s="491">
        <v>0.0029915113965954475</v>
      </c>
      <c r="AE28" s="489">
        <v>0.029456018518518517</v>
      </c>
      <c r="AF28" s="490">
        <v>10</v>
      </c>
      <c r="AG28" s="491">
        <v>0.0029456018518518516</v>
      </c>
      <c r="AH28" s="494">
        <v>0.15701388888888887</v>
      </c>
      <c r="AI28" s="495">
        <v>42.195</v>
      </c>
      <c r="AJ28" s="496">
        <v>0.0030230565320623383</v>
      </c>
      <c r="AK28" s="497"/>
      <c r="AL28" s="497"/>
      <c r="AM28" s="497"/>
      <c r="AN28" s="497"/>
      <c r="AO28" s="497"/>
      <c r="AP28" s="497"/>
    </row>
    <row r="29" spans="1:42" s="498" customFormat="1" ht="12.75" customHeight="1">
      <c r="A29" s="477">
        <v>26</v>
      </c>
      <c r="B29" s="499">
        <v>958</v>
      </c>
      <c r="C29" s="500" t="s">
        <v>223</v>
      </c>
      <c r="D29" s="480">
        <v>0.14293981481481483</v>
      </c>
      <c r="E29" s="481"/>
      <c r="F29" s="481"/>
      <c r="G29" s="482">
        <v>42.195</v>
      </c>
      <c r="H29" s="483">
        <v>0.003387600777694391</v>
      </c>
      <c r="I29" s="484">
        <v>22</v>
      </c>
      <c r="J29" s="501"/>
      <c r="K29" s="502">
        <v>21</v>
      </c>
      <c r="L29" s="502">
        <v>28</v>
      </c>
      <c r="M29" s="503">
        <v>21</v>
      </c>
      <c r="N29" s="504" t="s">
        <v>18</v>
      </c>
      <c r="O29" s="504" t="s">
        <v>16</v>
      </c>
      <c r="P29" s="504">
        <v>1965</v>
      </c>
      <c r="Q29" s="504" t="s">
        <v>24</v>
      </c>
      <c r="R29" s="505" t="s">
        <v>117</v>
      </c>
      <c r="S29" s="506">
        <v>0.03425925925925926</v>
      </c>
      <c r="T29" s="490">
        <v>10</v>
      </c>
      <c r="U29" s="491">
        <v>0.003425925925925926</v>
      </c>
      <c r="V29" s="506"/>
      <c r="W29" s="490"/>
      <c r="X29" s="491"/>
      <c r="Y29" s="507">
        <v>0.034027777777777775</v>
      </c>
      <c r="Z29" s="490">
        <v>10</v>
      </c>
      <c r="AA29" s="491">
        <v>0.0034027777777777776</v>
      </c>
      <c r="AB29" s="507">
        <v>0.04133101851851852</v>
      </c>
      <c r="AC29" s="493">
        <v>12.195</v>
      </c>
      <c r="AD29" s="491">
        <v>0.0033891774102926212</v>
      </c>
      <c r="AE29" s="506">
        <v>0.03332175925925926</v>
      </c>
      <c r="AF29" s="490">
        <v>10</v>
      </c>
      <c r="AG29" s="491">
        <v>0.003332175925925926</v>
      </c>
      <c r="AH29" s="508">
        <v>0.17626157407407408</v>
      </c>
      <c r="AI29" s="495">
        <v>42.195</v>
      </c>
      <c r="AJ29" s="496">
        <v>0.003387600777694391</v>
      </c>
      <c r="AK29" s="497"/>
      <c r="AL29" s="497"/>
      <c r="AM29" s="497"/>
      <c r="AN29" s="497"/>
      <c r="AO29" s="497"/>
      <c r="AP29" s="497"/>
    </row>
    <row r="30" spans="1:42" s="686" customFormat="1" ht="12.75" customHeight="1">
      <c r="A30" s="595">
        <v>27</v>
      </c>
      <c r="B30" s="596">
        <v>961</v>
      </c>
      <c r="C30" s="597" t="s">
        <v>232</v>
      </c>
      <c r="D30" s="598">
        <v>0.1594212962962963</v>
      </c>
      <c r="E30" s="599"/>
      <c r="F30" s="599"/>
      <c r="G30" s="678">
        <v>42.195</v>
      </c>
      <c r="H30" s="601">
        <v>0.0037782034908471693</v>
      </c>
      <c r="I30" s="602"/>
      <c r="J30" s="603">
        <v>29</v>
      </c>
      <c r="K30" s="602">
        <v>26</v>
      </c>
      <c r="L30" s="602">
        <v>35</v>
      </c>
      <c r="M30" s="604">
        <v>29</v>
      </c>
      <c r="N30" s="679" t="s">
        <v>18</v>
      </c>
      <c r="O30" s="679" t="s">
        <v>39</v>
      </c>
      <c r="P30" s="679">
        <v>1984</v>
      </c>
      <c r="Q30" s="679" t="s">
        <v>40</v>
      </c>
      <c r="R30" s="606" t="s">
        <v>140</v>
      </c>
      <c r="S30" s="680"/>
      <c r="T30" s="608"/>
      <c r="U30" s="609"/>
      <c r="V30" s="680">
        <v>0.0372337962962963</v>
      </c>
      <c r="W30" s="608">
        <v>10</v>
      </c>
      <c r="X30" s="609">
        <v>0.00372337962962963</v>
      </c>
      <c r="Y30" s="680">
        <v>0.037638888888888895</v>
      </c>
      <c r="Z30" s="608">
        <v>10</v>
      </c>
      <c r="AA30" s="609">
        <v>0.0037638888888888895</v>
      </c>
      <c r="AB30" s="680">
        <v>0.04711805555555556</v>
      </c>
      <c r="AC30" s="681">
        <v>12.195</v>
      </c>
      <c r="AD30" s="609">
        <v>0.003863719192747483</v>
      </c>
      <c r="AE30" s="682">
        <v>0.03743055555555556</v>
      </c>
      <c r="AF30" s="608">
        <v>10</v>
      </c>
      <c r="AG30" s="609">
        <v>0.003743055555555556</v>
      </c>
      <c r="AH30" s="683">
        <v>0.19685185185185186</v>
      </c>
      <c r="AI30" s="684">
        <v>42.195</v>
      </c>
      <c r="AJ30" s="614">
        <v>0.0037782034908471693</v>
      </c>
      <c r="AK30" s="685"/>
      <c r="AL30" s="685"/>
      <c r="AM30" s="685"/>
      <c r="AN30" s="685"/>
      <c r="AO30" s="685"/>
      <c r="AP30" s="685"/>
    </row>
    <row r="31" spans="1:42" s="531" customFormat="1" ht="12.75" customHeight="1" thickBot="1">
      <c r="A31" s="509">
        <v>28</v>
      </c>
      <c r="B31" s="510">
        <v>943</v>
      </c>
      <c r="C31" s="511" t="s">
        <v>213</v>
      </c>
      <c r="D31" s="512">
        <v>0.16112268518518516</v>
      </c>
      <c r="E31" s="513"/>
      <c r="F31" s="513"/>
      <c r="G31" s="514">
        <v>42.195</v>
      </c>
      <c r="H31" s="515">
        <v>0.003818525540589766</v>
      </c>
      <c r="I31" s="516">
        <v>34</v>
      </c>
      <c r="J31" s="517">
        <v>34</v>
      </c>
      <c r="K31" s="518">
        <v>29</v>
      </c>
      <c r="L31" s="518"/>
      <c r="M31" s="519">
        <v>37</v>
      </c>
      <c r="N31" s="520" t="s">
        <v>18</v>
      </c>
      <c r="O31" s="520" t="s">
        <v>16</v>
      </c>
      <c r="P31" s="520">
        <v>1959</v>
      </c>
      <c r="Q31" s="520" t="s">
        <v>27</v>
      </c>
      <c r="R31" s="521" t="s">
        <v>15</v>
      </c>
      <c r="S31" s="522">
        <v>0.03881944444444444</v>
      </c>
      <c r="T31" s="523">
        <v>10</v>
      </c>
      <c r="U31" s="524">
        <v>0.003881944444444444</v>
      </c>
      <c r="V31" s="522">
        <v>0.03849537037037037</v>
      </c>
      <c r="W31" s="523">
        <v>10</v>
      </c>
      <c r="X31" s="524">
        <v>0.0038495370370370367</v>
      </c>
      <c r="Y31" s="522">
        <v>0.03782407407407407</v>
      </c>
      <c r="Z31" s="523">
        <v>10</v>
      </c>
      <c r="AA31" s="524">
        <v>0.003782407407407407</v>
      </c>
      <c r="AB31" s="525"/>
      <c r="AC31" s="526"/>
      <c r="AD31" s="524"/>
      <c r="AE31" s="525">
        <v>0.04598379629629629</v>
      </c>
      <c r="AF31" s="526">
        <v>12.195</v>
      </c>
      <c r="AG31" s="524">
        <v>0.00377070900338633</v>
      </c>
      <c r="AH31" s="527">
        <v>0.20710648148148145</v>
      </c>
      <c r="AI31" s="528">
        <v>42.195</v>
      </c>
      <c r="AJ31" s="529">
        <v>0.003818525540589766</v>
      </c>
      <c r="AK31" s="530"/>
      <c r="AL31" s="530"/>
      <c r="AM31" s="530"/>
      <c r="AN31" s="530"/>
      <c r="AO31" s="530"/>
      <c r="AP31" s="530"/>
    </row>
    <row r="32" spans="1:72" s="350" customFormat="1" ht="12.75" customHeight="1" thickBot="1">
      <c r="A32" s="283">
        <v>29</v>
      </c>
      <c r="B32" s="532">
        <v>970</v>
      </c>
      <c r="C32" s="533" t="s">
        <v>304</v>
      </c>
      <c r="D32" s="286">
        <v>0.08937500000000001</v>
      </c>
      <c r="E32" s="277"/>
      <c r="F32" s="277"/>
      <c r="G32" s="287">
        <v>32.195</v>
      </c>
      <c r="H32" s="288">
        <v>0.0027760521820158414</v>
      </c>
      <c r="I32" s="297"/>
      <c r="J32" s="534"/>
      <c r="K32" s="297">
        <v>5</v>
      </c>
      <c r="L32" s="297">
        <v>5</v>
      </c>
      <c r="M32" s="535">
        <v>8</v>
      </c>
      <c r="N32" s="536" t="s">
        <v>18</v>
      </c>
      <c r="O32" s="536" t="s">
        <v>16</v>
      </c>
      <c r="P32" s="536">
        <v>1997</v>
      </c>
      <c r="Q32" s="536" t="s">
        <v>17</v>
      </c>
      <c r="R32" s="537" t="s">
        <v>286</v>
      </c>
      <c r="S32" s="538"/>
      <c r="T32" s="279"/>
      <c r="U32" s="302"/>
      <c r="V32" s="538"/>
      <c r="W32" s="279"/>
      <c r="X32" s="134"/>
      <c r="Y32" s="539">
        <v>0.027303240740740743</v>
      </c>
      <c r="Z32" s="279">
        <v>10</v>
      </c>
      <c r="AA32" s="134">
        <v>0.0027303240740740743</v>
      </c>
      <c r="AB32" s="538">
        <v>0.03326388888888889</v>
      </c>
      <c r="AC32" s="420">
        <v>12.195</v>
      </c>
      <c r="AD32" s="134">
        <v>0.0027276661655505447</v>
      </c>
      <c r="AE32" s="539">
        <v>0.028807870370370373</v>
      </c>
      <c r="AF32" s="279">
        <v>10</v>
      </c>
      <c r="AG32" s="134">
        <v>0.002880787037037037</v>
      </c>
      <c r="AH32" s="540"/>
      <c r="AI32" s="289"/>
      <c r="AJ32" s="303"/>
      <c r="AK32" s="281"/>
      <c r="AL32" s="281"/>
      <c r="AM32" s="281"/>
      <c r="AN32" s="281"/>
      <c r="AO32" s="281"/>
      <c r="AP32" s="281"/>
      <c r="AQ32" s="282"/>
      <c r="AR32" s="282"/>
      <c r="AS32" s="282"/>
      <c r="AT32" s="282"/>
      <c r="AU32" s="282"/>
      <c r="AV32" s="282"/>
      <c r="AW32" s="282"/>
      <c r="AX32" s="282"/>
      <c r="AY32" s="282"/>
      <c r="AZ32" s="282"/>
      <c r="BA32" s="282"/>
      <c r="BB32" s="282"/>
      <c r="BC32" s="282"/>
      <c r="BD32" s="282"/>
      <c r="BE32" s="282"/>
      <c r="BF32" s="282"/>
      <c r="BG32" s="282"/>
      <c r="BH32" s="282"/>
      <c r="BI32" s="282"/>
      <c r="BJ32" s="282"/>
      <c r="BK32" s="282"/>
      <c r="BL32" s="282"/>
      <c r="BM32" s="282"/>
      <c r="BN32" s="282"/>
      <c r="BO32" s="282"/>
      <c r="BP32" s="282"/>
      <c r="BQ32" s="282"/>
      <c r="BR32" s="282"/>
      <c r="BS32" s="282"/>
      <c r="BT32" s="282"/>
    </row>
    <row r="33" spans="1:72" s="312" customFormat="1" ht="12.75" customHeight="1">
      <c r="A33" s="283">
        <v>30</v>
      </c>
      <c r="B33" s="291">
        <v>963</v>
      </c>
      <c r="C33" s="292" t="s">
        <v>224</v>
      </c>
      <c r="D33" s="286">
        <v>0.11199074074074074</v>
      </c>
      <c r="E33" s="277"/>
      <c r="F33" s="277"/>
      <c r="G33" s="287">
        <v>32.195</v>
      </c>
      <c r="H33" s="288">
        <v>0.00347851345677095</v>
      </c>
      <c r="I33" s="129"/>
      <c r="J33" s="128">
        <v>21</v>
      </c>
      <c r="K33" s="129"/>
      <c r="L33" s="129">
        <v>31</v>
      </c>
      <c r="M33" s="130">
        <v>25</v>
      </c>
      <c r="N33" s="131" t="s">
        <v>18</v>
      </c>
      <c r="O33" s="131" t="s">
        <v>16</v>
      </c>
      <c r="P33" s="131">
        <v>1978</v>
      </c>
      <c r="Q33" s="131" t="s">
        <v>21</v>
      </c>
      <c r="R33" s="132" t="s">
        <v>140</v>
      </c>
      <c r="S33" s="316"/>
      <c r="T33" s="279"/>
      <c r="U33" s="310"/>
      <c r="V33" s="316">
        <v>0.03425925925925926</v>
      </c>
      <c r="W33" s="279">
        <v>10</v>
      </c>
      <c r="X33" s="134">
        <v>0.003425925925925926</v>
      </c>
      <c r="Y33" s="316"/>
      <c r="Z33" s="279"/>
      <c r="AA33" s="134"/>
      <c r="AB33" s="316">
        <v>0.042291666666666665</v>
      </c>
      <c r="AC33" s="420">
        <v>12.195</v>
      </c>
      <c r="AD33" s="134">
        <v>0.0034679513461801283</v>
      </c>
      <c r="AE33" s="316">
        <v>0.03543981481481481</v>
      </c>
      <c r="AF33" s="279">
        <v>10</v>
      </c>
      <c r="AG33" s="134">
        <v>0.0035439814814814813</v>
      </c>
      <c r="AH33" s="317"/>
      <c r="AI33" s="289"/>
      <c r="AJ33" s="311"/>
      <c r="AK33" s="281"/>
      <c r="AL33" s="281"/>
      <c r="AM33" s="281"/>
      <c r="AN33" s="281"/>
      <c r="AO33" s="281"/>
      <c r="AP33" s="281"/>
      <c r="AQ33" s="282"/>
      <c r="AR33" s="282"/>
      <c r="AS33" s="282"/>
      <c r="AT33" s="282"/>
      <c r="AU33" s="282"/>
      <c r="AV33" s="282"/>
      <c r="AW33" s="282"/>
      <c r="AX33" s="282"/>
      <c r="AY33" s="282"/>
      <c r="AZ33" s="282"/>
      <c r="BA33" s="282"/>
      <c r="BB33" s="282"/>
      <c r="BC33" s="282"/>
      <c r="BD33" s="282"/>
      <c r="BE33" s="282"/>
      <c r="BF33" s="282"/>
      <c r="BG33" s="282"/>
      <c r="BH33" s="282"/>
      <c r="BI33" s="282"/>
      <c r="BJ33" s="282"/>
      <c r="BK33" s="282"/>
      <c r="BL33" s="282"/>
      <c r="BM33" s="282"/>
      <c r="BN33" s="282"/>
      <c r="BO33" s="282"/>
      <c r="BP33" s="282"/>
      <c r="BQ33" s="282"/>
      <c r="BR33" s="282"/>
      <c r="BS33" s="282"/>
      <c r="BT33" s="282"/>
    </row>
    <row r="34" spans="1:72" s="447" customFormat="1" ht="12.75" customHeight="1">
      <c r="A34" s="426">
        <v>31</v>
      </c>
      <c r="B34" s="427">
        <v>962</v>
      </c>
      <c r="C34" s="428" t="s">
        <v>234</v>
      </c>
      <c r="D34" s="429">
        <v>0.1198263888888889</v>
      </c>
      <c r="E34" s="430"/>
      <c r="F34" s="430"/>
      <c r="G34" s="431">
        <v>32.195</v>
      </c>
      <c r="H34" s="432">
        <v>0.0037218943590274544</v>
      </c>
      <c r="I34" s="433"/>
      <c r="J34" s="434">
        <v>30</v>
      </c>
      <c r="K34" s="433"/>
      <c r="L34" s="433">
        <v>33</v>
      </c>
      <c r="M34" s="435">
        <v>28</v>
      </c>
      <c r="N34" s="436" t="s">
        <v>18</v>
      </c>
      <c r="O34" s="436" t="s">
        <v>39</v>
      </c>
      <c r="P34" s="436">
        <v>1980</v>
      </c>
      <c r="Q34" s="436" t="s">
        <v>40</v>
      </c>
      <c r="R34" s="437" t="s">
        <v>140</v>
      </c>
      <c r="S34" s="438"/>
      <c r="T34" s="439"/>
      <c r="U34" s="440"/>
      <c r="V34" s="438">
        <v>0.03822916666666667</v>
      </c>
      <c r="W34" s="439">
        <v>10</v>
      </c>
      <c r="X34" s="440">
        <v>0.0038229166666666667</v>
      </c>
      <c r="Y34" s="438"/>
      <c r="Z34" s="439"/>
      <c r="AA34" s="440"/>
      <c r="AB34" s="438">
        <v>0.04480324074074074</v>
      </c>
      <c r="AC34" s="441">
        <v>12.195</v>
      </c>
      <c r="AD34" s="440">
        <v>0.0036739024797655382</v>
      </c>
      <c r="AE34" s="463">
        <v>0.03679398148148148</v>
      </c>
      <c r="AF34" s="439">
        <v>10</v>
      </c>
      <c r="AG34" s="440">
        <v>0.0036793981481481482</v>
      </c>
      <c r="AH34" s="687"/>
      <c r="AI34" s="443"/>
      <c r="AJ34" s="444"/>
      <c r="AK34" s="445"/>
      <c r="AL34" s="445"/>
      <c r="AM34" s="445"/>
      <c r="AN34" s="445"/>
      <c r="AO34" s="445"/>
      <c r="AP34" s="445"/>
      <c r="AQ34" s="446"/>
      <c r="AR34" s="446"/>
      <c r="AS34" s="446"/>
      <c r="AT34" s="446"/>
      <c r="AU34" s="446"/>
      <c r="AV34" s="446"/>
      <c r="AW34" s="446"/>
      <c r="AX34" s="446"/>
      <c r="AY34" s="446"/>
      <c r="AZ34" s="446"/>
      <c r="BA34" s="446"/>
      <c r="BB34" s="446"/>
      <c r="BC34" s="446"/>
      <c r="BD34" s="446"/>
      <c r="BE34" s="446"/>
      <c r="BF34" s="446"/>
      <c r="BG34" s="446"/>
      <c r="BH34" s="446"/>
      <c r="BI34" s="446"/>
      <c r="BJ34" s="446"/>
      <c r="BK34" s="446"/>
      <c r="BL34" s="446"/>
      <c r="BM34" s="446"/>
      <c r="BN34" s="446"/>
      <c r="BO34" s="446"/>
      <c r="BP34" s="446"/>
      <c r="BQ34" s="446"/>
      <c r="BR34" s="446"/>
      <c r="BS34" s="446"/>
      <c r="BT34" s="446"/>
    </row>
    <row r="35" spans="1:72" s="318" customFormat="1" ht="12.75" customHeight="1">
      <c r="A35" s="283">
        <v>32</v>
      </c>
      <c r="B35" s="291">
        <v>967</v>
      </c>
      <c r="C35" s="292" t="s">
        <v>236</v>
      </c>
      <c r="D35" s="286">
        <v>0.1305324074074074</v>
      </c>
      <c r="E35" s="277"/>
      <c r="F35" s="277"/>
      <c r="G35" s="287">
        <v>32.195</v>
      </c>
      <c r="H35" s="288">
        <v>0.0040544310423173595</v>
      </c>
      <c r="I35" s="129"/>
      <c r="J35" s="128">
        <v>37</v>
      </c>
      <c r="K35" s="129"/>
      <c r="L35" s="129">
        <v>41</v>
      </c>
      <c r="M35" s="130">
        <v>31</v>
      </c>
      <c r="N35" s="131" t="s">
        <v>18</v>
      </c>
      <c r="O35" s="131" t="s">
        <v>16</v>
      </c>
      <c r="P35" s="131">
        <v>1973</v>
      </c>
      <c r="Q35" s="131" t="s">
        <v>24</v>
      </c>
      <c r="R35" s="132" t="s">
        <v>82</v>
      </c>
      <c r="S35" s="316"/>
      <c r="T35" s="279"/>
      <c r="U35" s="310"/>
      <c r="V35" s="316">
        <v>0.04134259259259259</v>
      </c>
      <c r="W35" s="279">
        <v>10</v>
      </c>
      <c r="X35" s="134">
        <v>0.004134259259259259</v>
      </c>
      <c r="Y35" s="316"/>
      <c r="Z35" s="279"/>
      <c r="AA35" s="134"/>
      <c r="AB35" s="316">
        <v>0.050648148148148144</v>
      </c>
      <c r="AC35" s="420">
        <v>12.195</v>
      </c>
      <c r="AD35" s="134">
        <v>0.004153189680044948</v>
      </c>
      <c r="AE35" s="316">
        <v>0.03854166666666667</v>
      </c>
      <c r="AF35" s="279">
        <v>10</v>
      </c>
      <c r="AG35" s="134">
        <v>0.0038541666666666668</v>
      </c>
      <c r="AH35" s="317"/>
      <c r="AI35" s="289"/>
      <c r="AJ35" s="311"/>
      <c r="AK35" s="281"/>
      <c r="AL35" s="281"/>
      <c r="AM35" s="281"/>
      <c r="AN35" s="281"/>
      <c r="AO35" s="281"/>
      <c r="AP35" s="281"/>
      <c r="AQ35" s="282"/>
      <c r="AR35" s="282"/>
      <c r="AS35" s="282"/>
      <c r="AT35" s="282"/>
      <c r="AU35" s="282"/>
      <c r="AV35" s="282"/>
      <c r="AW35" s="282"/>
      <c r="AX35" s="282"/>
      <c r="AY35" s="282"/>
      <c r="AZ35" s="282"/>
      <c r="BA35" s="282"/>
      <c r="BB35" s="282"/>
      <c r="BC35" s="282"/>
      <c r="BD35" s="282"/>
      <c r="BE35" s="282"/>
      <c r="BF35" s="282"/>
      <c r="BG35" s="282"/>
      <c r="BH35" s="282"/>
      <c r="BI35" s="282"/>
      <c r="BJ35" s="282"/>
      <c r="BK35" s="282"/>
      <c r="BL35" s="282"/>
      <c r="BM35" s="282"/>
      <c r="BN35" s="282"/>
      <c r="BO35" s="282"/>
      <c r="BP35" s="282"/>
      <c r="BQ35" s="282"/>
      <c r="BR35" s="282"/>
      <c r="BS35" s="282"/>
      <c r="BT35" s="282"/>
    </row>
    <row r="36" spans="1:72" s="688" customFormat="1" ht="12.75" customHeight="1">
      <c r="A36" s="426">
        <v>33</v>
      </c>
      <c r="B36" s="427">
        <v>966</v>
      </c>
      <c r="C36" s="428" t="s">
        <v>235</v>
      </c>
      <c r="D36" s="429">
        <v>0.131875</v>
      </c>
      <c r="E36" s="430"/>
      <c r="F36" s="430"/>
      <c r="G36" s="431">
        <v>32.195</v>
      </c>
      <c r="H36" s="432">
        <v>0.004096132939897499</v>
      </c>
      <c r="I36" s="433"/>
      <c r="J36" s="434">
        <v>36</v>
      </c>
      <c r="K36" s="433"/>
      <c r="L36" s="433">
        <v>40</v>
      </c>
      <c r="M36" s="435">
        <v>33</v>
      </c>
      <c r="N36" s="436" t="s">
        <v>18</v>
      </c>
      <c r="O36" s="436" t="s">
        <v>39</v>
      </c>
      <c r="P36" s="436">
        <v>1970</v>
      </c>
      <c r="Q36" s="436" t="s">
        <v>45</v>
      </c>
      <c r="R36" s="437" t="s">
        <v>82</v>
      </c>
      <c r="S36" s="438"/>
      <c r="T36" s="439"/>
      <c r="U36" s="440"/>
      <c r="V36" s="438">
        <v>0.04134259259259259</v>
      </c>
      <c r="W36" s="439">
        <v>10</v>
      </c>
      <c r="X36" s="440">
        <v>0.004134259259259259</v>
      </c>
      <c r="Y36" s="438"/>
      <c r="Z36" s="439"/>
      <c r="AA36" s="440"/>
      <c r="AB36" s="438">
        <v>0.050648148148148144</v>
      </c>
      <c r="AC36" s="441">
        <v>12.195</v>
      </c>
      <c r="AD36" s="440">
        <v>0.004153189680044948</v>
      </c>
      <c r="AE36" s="438">
        <v>0.03988425925925926</v>
      </c>
      <c r="AF36" s="439">
        <v>10</v>
      </c>
      <c r="AG36" s="440">
        <v>0.003988425925925926</v>
      </c>
      <c r="AH36" s="442"/>
      <c r="AI36" s="443"/>
      <c r="AJ36" s="444"/>
      <c r="AK36" s="445"/>
      <c r="AL36" s="445"/>
      <c r="AM36" s="445"/>
      <c r="AN36" s="445"/>
      <c r="AO36" s="445"/>
      <c r="AP36" s="445"/>
      <c r="AQ36" s="446"/>
      <c r="AR36" s="446"/>
      <c r="AS36" s="446"/>
      <c r="AT36" s="446"/>
      <c r="AU36" s="446"/>
      <c r="AV36" s="446"/>
      <c r="AW36" s="446"/>
      <c r="AX36" s="446"/>
      <c r="AY36" s="446"/>
      <c r="AZ36" s="446"/>
      <c r="BA36" s="446"/>
      <c r="BB36" s="446"/>
      <c r="BC36" s="446"/>
      <c r="BD36" s="446"/>
      <c r="BE36" s="446"/>
      <c r="BF36" s="446"/>
      <c r="BG36" s="446"/>
      <c r="BH36" s="446"/>
      <c r="BI36" s="446"/>
      <c r="BJ36" s="446"/>
      <c r="BK36" s="446"/>
      <c r="BL36" s="446"/>
      <c r="BM36" s="446"/>
      <c r="BN36" s="446"/>
      <c r="BO36" s="446"/>
      <c r="BP36" s="446"/>
      <c r="BQ36" s="446"/>
      <c r="BR36" s="446"/>
      <c r="BS36" s="446"/>
      <c r="BT36" s="446"/>
    </row>
    <row r="37" spans="1:72" s="315" customFormat="1" ht="12.75" customHeight="1">
      <c r="A37" s="283">
        <v>34</v>
      </c>
      <c r="B37" s="284">
        <v>937</v>
      </c>
      <c r="C37" s="285" t="s">
        <v>201</v>
      </c>
      <c r="D37" s="286">
        <v>0.09079861111111111</v>
      </c>
      <c r="E37" s="277"/>
      <c r="F37" s="277"/>
      <c r="G37" s="287">
        <v>30</v>
      </c>
      <c r="H37" s="288">
        <v>0.00302662037037037</v>
      </c>
      <c r="I37" s="127">
        <v>13</v>
      </c>
      <c r="J37" s="137">
        <v>14</v>
      </c>
      <c r="K37" s="127">
        <v>14</v>
      </c>
      <c r="L37" s="127"/>
      <c r="M37" s="138"/>
      <c r="N37" s="278" t="s">
        <v>18</v>
      </c>
      <c r="O37" s="278" t="s">
        <v>16</v>
      </c>
      <c r="P37" s="278">
        <v>1979</v>
      </c>
      <c r="Q37" s="278" t="s">
        <v>21</v>
      </c>
      <c r="R37" s="140" t="s">
        <v>54</v>
      </c>
      <c r="S37" s="141">
        <v>0.03037037037037037</v>
      </c>
      <c r="T37" s="279">
        <v>10</v>
      </c>
      <c r="U37" s="134">
        <v>0.003037037037037037</v>
      </c>
      <c r="V37" s="141">
        <v>0.030138888888888885</v>
      </c>
      <c r="W37" s="279">
        <v>10</v>
      </c>
      <c r="X37" s="134">
        <v>0.0030138888888888884</v>
      </c>
      <c r="Y37" s="141">
        <v>0.030289351851851855</v>
      </c>
      <c r="Z37" s="279">
        <v>10</v>
      </c>
      <c r="AA37" s="134">
        <v>0.0030289351851851857</v>
      </c>
      <c r="AB37" s="141"/>
      <c r="AC37" s="420"/>
      <c r="AD37" s="134"/>
      <c r="AE37" s="141"/>
      <c r="AF37" s="279"/>
      <c r="AG37" s="134"/>
      <c r="AH37" s="314"/>
      <c r="AI37" s="289"/>
      <c r="AJ37" s="290"/>
      <c r="AK37" s="281"/>
      <c r="AL37" s="281"/>
      <c r="AM37" s="281"/>
      <c r="AN37" s="281"/>
      <c r="AO37" s="281"/>
      <c r="AP37" s="281"/>
      <c r="AQ37" s="282"/>
      <c r="AR37" s="282"/>
      <c r="AS37" s="282"/>
      <c r="AT37" s="282"/>
      <c r="AU37" s="282"/>
      <c r="AV37" s="282"/>
      <c r="AW37" s="282"/>
      <c r="AX37" s="282"/>
      <c r="AY37" s="282"/>
      <c r="AZ37" s="282"/>
      <c r="BA37" s="282"/>
      <c r="BB37" s="282"/>
      <c r="BC37" s="282"/>
      <c r="BD37" s="282"/>
      <c r="BE37" s="282"/>
      <c r="BF37" s="282"/>
      <c r="BG37" s="282"/>
      <c r="BH37" s="282"/>
      <c r="BI37" s="282"/>
      <c r="BJ37" s="282"/>
      <c r="BK37" s="282"/>
      <c r="BL37" s="282"/>
      <c r="BM37" s="282"/>
      <c r="BN37" s="282"/>
      <c r="BO37" s="282"/>
      <c r="BP37" s="282"/>
      <c r="BQ37" s="282"/>
      <c r="BR37" s="282"/>
      <c r="BS37" s="282"/>
      <c r="BT37" s="282"/>
    </row>
    <row r="38" spans="1:72" s="315" customFormat="1" ht="12.75" customHeight="1">
      <c r="A38" s="283">
        <v>35</v>
      </c>
      <c r="B38" s="295">
        <v>969</v>
      </c>
      <c r="C38" s="296" t="s">
        <v>227</v>
      </c>
      <c r="D38" s="286">
        <v>0.10618055555555556</v>
      </c>
      <c r="E38" s="277"/>
      <c r="F38" s="277"/>
      <c r="G38" s="287">
        <v>30</v>
      </c>
      <c r="H38" s="288">
        <v>0.0035393518518518517</v>
      </c>
      <c r="I38" s="299"/>
      <c r="J38" s="298">
        <v>25</v>
      </c>
      <c r="K38" s="299">
        <v>23</v>
      </c>
      <c r="L38" s="299"/>
      <c r="M38" s="300">
        <v>24</v>
      </c>
      <c r="N38" s="304" t="s">
        <v>18</v>
      </c>
      <c r="O38" s="304" t="s">
        <v>16</v>
      </c>
      <c r="P38" s="304">
        <v>1976</v>
      </c>
      <c r="Q38" s="304" t="s">
        <v>21</v>
      </c>
      <c r="R38" s="301" t="s">
        <v>143</v>
      </c>
      <c r="S38" s="320"/>
      <c r="T38" s="279"/>
      <c r="U38" s="306"/>
      <c r="V38" s="320">
        <v>0.0356712962962963</v>
      </c>
      <c r="W38" s="279">
        <v>10</v>
      </c>
      <c r="X38" s="134">
        <v>0.0035671296296296297</v>
      </c>
      <c r="Y38" s="320">
        <v>0.03525462962962963</v>
      </c>
      <c r="Z38" s="279">
        <v>10</v>
      </c>
      <c r="AA38" s="134">
        <v>0.003525462962962963</v>
      </c>
      <c r="AB38" s="320"/>
      <c r="AC38" s="420"/>
      <c r="AD38" s="134"/>
      <c r="AE38" s="320">
        <v>0.03525462962962963</v>
      </c>
      <c r="AF38" s="279">
        <v>10</v>
      </c>
      <c r="AG38" s="134">
        <v>0.003525462962962963</v>
      </c>
      <c r="AH38" s="321"/>
      <c r="AI38" s="289"/>
      <c r="AJ38" s="307"/>
      <c r="AK38" s="281"/>
      <c r="AL38" s="281"/>
      <c r="AM38" s="281"/>
      <c r="AN38" s="281"/>
      <c r="AO38" s="281"/>
      <c r="AP38" s="281"/>
      <c r="AQ38" s="282"/>
      <c r="AR38" s="282"/>
      <c r="AS38" s="282"/>
      <c r="AT38" s="282"/>
      <c r="AU38" s="282"/>
      <c r="AV38" s="282"/>
      <c r="AW38" s="282"/>
      <c r="AX38" s="282"/>
      <c r="AY38" s="282"/>
      <c r="AZ38" s="282"/>
      <c r="BA38" s="282"/>
      <c r="BB38" s="282"/>
      <c r="BC38" s="282"/>
      <c r="BD38" s="282"/>
      <c r="BE38" s="282"/>
      <c r="BF38" s="282"/>
      <c r="BG38" s="282"/>
      <c r="BH38" s="282"/>
      <c r="BI38" s="282"/>
      <c r="BJ38" s="282"/>
      <c r="BK38" s="282"/>
      <c r="BL38" s="282"/>
      <c r="BM38" s="282"/>
      <c r="BN38" s="282"/>
      <c r="BO38" s="282"/>
      <c r="BP38" s="282"/>
      <c r="BQ38" s="282"/>
      <c r="BR38" s="282"/>
      <c r="BS38" s="282"/>
      <c r="BT38" s="282"/>
    </row>
    <row r="39" spans="1:72" s="455" customFormat="1" ht="12.75" customHeight="1">
      <c r="A39" s="448">
        <v>36</v>
      </c>
      <c r="B39" s="295">
        <v>972</v>
      </c>
      <c r="C39" s="296" t="s">
        <v>341</v>
      </c>
      <c r="D39" s="286">
        <v>0.06552083333333333</v>
      </c>
      <c r="E39" s="277"/>
      <c r="F39" s="277"/>
      <c r="G39" s="287">
        <v>22.195</v>
      </c>
      <c r="H39" s="452">
        <v>0.0029520537658631824</v>
      </c>
      <c r="I39" s="299"/>
      <c r="J39" s="298"/>
      <c r="K39" s="299"/>
      <c r="L39" s="299">
        <v>17</v>
      </c>
      <c r="M39" s="300">
        <v>10</v>
      </c>
      <c r="N39" s="304" t="s">
        <v>18</v>
      </c>
      <c r="O39" s="304" t="s">
        <v>16</v>
      </c>
      <c r="P39" s="304">
        <v>1994</v>
      </c>
      <c r="Q39" s="304" t="s">
        <v>17</v>
      </c>
      <c r="R39" s="301" t="s">
        <v>318</v>
      </c>
      <c r="S39" s="305"/>
      <c r="T39" s="453"/>
      <c r="U39" s="306"/>
      <c r="V39" s="305"/>
      <c r="W39" s="453"/>
      <c r="X39" s="302"/>
      <c r="Y39" s="305"/>
      <c r="Z39" s="453"/>
      <c r="AA39" s="302"/>
      <c r="AB39" s="305">
        <v>0.0365625</v>
      </c>
      <c r="AC39" s="420">
        <v>12.195</v>
      </c>
      <c r="AD39" s="134">
        <v>0.0029981549815498152</v>
      </c>
      <c r="AE39" s="320">
        <v>0.028958333333333336</v>
      </c>
      <c r="AF39" s="453">
        <v>10</v>
      </c>
      <c r="AG39" s="134">
        <v>0.0028958333333333336</v>
      </c>
      <c r="AH39" s="321"/>
      <c r="AI39" s="454"/>
      <c r="AJ39" s="307"/>
      <c r="AK39" s="281"/>
      <c r="AL39" s="281"/>
      <c r="AM39" s="281"/>
      <c r="AN39" s="281"/>
      <c r="AO39" s="281"/>
      <c r="AP39" s="281"/>
      <c r="AQ39" s="282"/>
      <c r="AR39" s="282"/>
      <c r="AS39" s="282"/>
      <c r="AT39" s="282"/>
      <c r="AU39" s="282"/>
      <c r="AV39" s="282"/>
      <c r="AW39" s="282"/>
      <c r="AX39" s="282"/>
      <c r="AY39" s="282"/>
      <c r="AZ39" s="282"/>
      <c r="BA39" s="282"/>
      <c r="BB39" s="282"/>
      <c r="BC39" s="282"/>
      <c r="BD39" s="282"/>
      <c r="BE39" s="282"/>
      <c r="BF39" s="282"/>
      <c r="BG39" s="282"/>
      <c r="BH39" s="282"/>
      <c r="BI39" s="282"/>
      <c r="BJ39" s="282"/>
      <c r="BK39" s="282"/>
      <c r="BL39" s="282"/>
      <c r="BM39" s="282"/>
      <c r="BN39" s="282"/>
      <c r="BO39" s="282"/>
      <c r="BP39" s="282"/>
      <c r="BQ39" s="282"/>
      <c r="BR39" s="282"/>
      <c r="BS39" s="282"/>
      <c r="BT39" s="282"/>
    </row>
    <row r="40" spans="1:42" s="308" customFormat="1" ht="12.75" customHeight="1" thickBot="1">
      <c r="A40" s="456">
        <v>37</v>
      </c>
      <c r="B40" s="291">
        <v>974</v>
      </c>
      <c r="C40" s="292" t="s">
        <v>339</v>
      </c>
      <c r="D40" s="286">
        <v>0.06555555555555556</v>
      </c>
      <c r="E40" s="277"/>
      <c r="F40" s="277"/>
      <c r="G40" s="287">
        <v>22.195</v>
      </c>
      <c r="H40" s="457">
        <v>0.002953618182273285</v>
      </c>
      <c r="I40" s="129"/>
      <c r="J40" s="128"/>
      <c r="K40" s="129"/>
      <c r="L40" s="129">
        <v>12</v>
      </c>
      <c r="M40" s="130">
        <v>15</v>
      </c>
      <c r="N40" s="131" t="s">
        <v>18</v>
      </c>
      <c r="O40" s="131" t="s">
        <v>16</v>
      </c>
      <c r="P40" s="458">
        <v>1991</v>
      </c>
      <c r="Q40" s="458" t="s">
        <v>17</v>
      </c>
      <c r="R40" s="132" t="s">
        <v>314</v>
      </c>
      <c r="S40" s="309"/>
      <c r="T40" s="459"/>
      <c r="U40" s="310"/>
      <c r="V40" s="309"/>
      <c r="W40" s="459"/>
      <c r="X40" s="310"/>
      <c r="Y40" s="309"/>
      <c r="Z40" s="459"/>
      <c r="AA40" s="310"/>
      <c r="AB40" s="309">
        <v>0.03596064814814815</v>
      </c>
      <c r="AC40" s="420">
        <v>12.195</v>
      </c>
      <c r="AD40" s="134">
        <v>0.00294880263617451</v>
      </c>
      <c r="AE40" s="316">
        <v>0.029594907407407407</v>
      </c>
      <c r="AF40" s="459">
        <v>10</v>
      </c>
      <c r="AG40" s="310">
        <v>0.002959490740740741</v>
      </c>
      <c r="AH40" s="317"/>
      <c r="AI40" s="460"/>
      <c r="AJ40" s="311"/>
      <c r="AK40" s="348"/>
      <c r="AL40" s="348"/>
      <c r="AM40" s="348"/>
      <c r="AN40" s="348"/>
      <c r="AO40" s="348"/>
      <c r="AP40" s="348"/>
    </row>
    <row r="41" spans="1:42" s="350" customFormat="1" ht="12.75" customHeight="1" thickBot="1">
      <c r="A41" s="283">
        <v>38</v>
      </c>
      <c r="B41" s="284">
        <v>1000</v>
      </c>
      <c r="C41" s="285" t="s">
        <v>218</v>
      </c>
      <c r="D41" s="286">
        <v>0.06796296296296296</v>
      </c>
      <c r="E41" s="277"/>
      <c r="F41" s="277"/>
      <c r="G41" s="287">
        <v>22.195</v>
      </c>
      <c r="H41" s="288">
        <v>0.0030620843867070493</v>
      </c>
      <c r="I41" s="127"/>
      <c r="J41" s="137">
        <v>10</v>
      </c>
      <c r="K41" s="127"/>
      <c r="L41" s="127">
        <v>22</v>
      </c>
      <c r="M41" s="138"/>
      <c r="N41" s="278" t="s">
        <v>18</v>
      </c>
      <c r="O41" s="278" t="s">
        <v>16</v>
      </c>
      <c r="P41" s="278">
        <v>1955</v>
      </c>
      <c r="Q41" s="278" t="s">
        <v>27</v>
      </c>
      <c r="R41" s="140" t="s">
        <v>82</v>
      </c>
      <c r="S41" s="313"/>
      <c r="T41" s="279"/>
      <c r="U41" s="134"/>
      <c r="V41" s="313">
        <v>0.029618055555555554</v>
      </c>
      <c r="W41" s="279">
        <v>10</v>
      </c>
      <c r="X41" s="134">
        <v>0.002961805555555555</v>
      </c>
      <c r="Y41" s="313"/>
      <c r="Z41" s="279"/>
      <c r="AA41" s="134"/>
      <c r="AB41" s="313">
        <v>0.03834490740740741</v>
      </c>
      <c r="AC41" s="420">
        <v>12.195</v>
      </c>
      <c r="AD41" s="134">
        <v>0.003144313850545913</v>
      </c>
      <c r="AE41" s="141"/>
      <c r="AF41" s="279"/>
      <c r="AG41" s="134"/>
      <c r="AH41" s="314"/>
      <c r="AI41" s="289"/>
      <c r="AJ41" s="290"/>
      <c r="AK41" s="349"/>
      <c r="AL41" s="349"/>
      <c r="AM41" s="349"/>
      <c r="AN41" s="349"/>
      <c r="AO41" s="349"/>
      <c r="AP41" s="349"/>
    </row>
    <row r="42" spans="1:72" s="315" customFormat="1" ht="12.75" customHeight="1">
      <c r="A42" s="283">
        <v>39</v>
      </c>
      <c r="B42" s="284">
        <v>973</v>
      </c>
      <c r="C42" s="285" t="s">
        <v>344</v>
      </c>
      <c r="D42" s="286">
        <v>0.08887731481481481</v>
      </c>
      <c r="E42" s="277"/>
      <c r="F42" s="277"/>
      <c r="G42" s="287">
        <v>22.195</v>
      </c>
      <c r="H42" s="288">
        <v>0.0040043845377253804</v>
      </c>
      <c r="I42" s="127"/>
      <c r="J42" s="137"/>
      <c r="K42" s="127"/>
      <c r="L42" s="127">
        <v>39</v>
      </c>
      <c r="M42" s="138">
        <v>32</v>
      </c>
      <c r="N42" s="278" t="s">
        <v>18</v>
      </c>
      <c r="O42" s="139" t="s">
        <v>16</v>
      </c>
      <c r="P42" s="139">
        <v>1968</v>
      </c>
      <c r="Q42" s="139" t="s">
        <v>24</v>
      </c>
      <c r="R42" s="140" t="s">
        <v>122</v>
      </c>
      <c r="S42" s="141"/>
      <c r="T42" s="279"/>
      <c r="U42" s="134"/>
      <c r="V42" s="141"/>
      <c r="W42" s="279"/>
      <c r="X42" s="134"/>
      <c r="Y42" s="141"/>
      <c r="Z42" s="279"/>
      <c r="AA42" s="134"/>
      <c r="AB42" s="141">
        <v>0.04927083333333334</v>
      </c>
      <c r="AC42" s="420">
        <v>12.195</v>
      </c>
      <c r="AD42" s="134">
        <v>0.004040248735820692</v>
      </c>
      <c r="AE42" s="313">
        <v>0.03960648148148148</v>
      </c>
      <c r="AF42" s="279">
        <v>10</v>
      </c>
      <c r="AG42" s="134">
        <v>0.003960648148148148</v>
      </c>
      <c r="AH42" s="319"/>
      <c r="AI42" s="289"/>
      <c r="AJ42" s="290"/>
      <c r="AK42" s="281"/>
      <c r="AL42" s="281"/>
      <c r="AM42" s="281"/>
      <c r="AN42" s="281"/>
      <c r="AO42" s="281"/>
      <c r="AP42" s="281"/>
      <c r="AQ42" s="282"/>
      <c r="AR42" s="282"/>
      <c r="AS42" s="282"/>
      <c r="AT42" s="282"/>
      <c r="AU42" s="282"/>
      <c r="AV42" s="282"/>
      <c r="AW42" s="282"/>
      <c r="AX42" s="282"/>
      <c r="AY42" s="282"/>
      <c r="AZ42" s="282"/>
      <c r="BA42" s="282"/>
      <c r="BB42" s="282"/>
      <c r="BC42" s="282"/>
      <c r="BD42" s="282"/>
      <c r="BE42" s="282"/>
      <c r="BF42" s="282"/>
      <c r="BG42" s="282"/>
      <c r="BH42" s="282"/>
      <c r="BI42" s="282"/>
      <c r="BJ42" s="282"/>
      <c r="BK42" s="282"/>
      <c r="BL42" s="282"/>
      <c r="BM42" s="282"/>
      <c r="BN42" s="282"/>
      <c r="BO42" s="282"/>
      <c r="BP42" s="282"/>
      <c r="BQ42" s="282"/>
      <c r="BR42" s="282"/>
      <c r="BS42" s="282"/>
      <c r="BT42" s="282"/>
    </row>
    <row r="43" spans="1:72" s="318" customFormat="1" ht="12.75" customHeight="1">
      <c r="A43" s="283">
        <v>40</v>
      </c>
      <c r="B43" s="284">
        <v>959</v>
      </c>
      <c r="C43" s="285" t="s">
        <v>225</v>
      </c>
      <c r="D43" s="286">
        <v>0.06909722222222223</v>
      </c>
      <c r="E43" s="277"/>
      <c r="F43" s="277"/>
      <c r="G43" s="287">
        <v>20</v>
      </c>
      <c r="H43" s="288">
        <v>0.0034548611111111112</v>
      </c>
      <c r="I43" s="127">
        <v>23</v>
      </c>
      <c r="J43" s="137"/>
      <c r="K43" s="127"/>
      <c r="L43" s="127"/>
      <c r="M43" s="138">
        <v>23</v>
      </c>
      <c r="N43" s="131" t="s">
        <v>18</v>
      </c>
      <c r="O43" s="139" t="s">
        <v>16</v>
      </c>
      <c r="P43" s="139">
        <v>1986</v>
      </c>
      <c r="Q43" s="139" t="s">
        <v>17</v>
      </c>
      <c r="R43" s="140" t="s">
        <v>119</v>
      </c>
      <c r="S43" s="141">
        <v>0.03425925925925926</v>
      </c>
      <c r="T43" s="279">
        <v>10</v>
      </c>
      <c r="U43" s="134">
        <v>0.003425925925925926</v>
      </c>
      <c r="V43" s="141"/>
      <c r="W43" s="279"/>
      <c r="X43" s="134"/>
      <c r="Y43" s="141"/>
      <c r="Z43" s="279"/>
      <c r="AA43" s="134"/>
      <c r="AB43" s="313"/>
      <c r="AC43" s="279"/>
      <c r="AD43" s="134"/>
      <c r="AE43" s="141">
        <v>0.03483796296296296</v>
      </c>
      <c r="AF43" s="279">
        <v>10</v>
      </c>
      <c r="AG43" s="134">
        <v>0.003483796296296296</v>
      </c>
      <c r="AH43" s="314"/>
      <c r="AI43" s="289"/>
      <c r="AJ43" s="290"/>
      <c r="AK43" s="281"/>
      <c r="AL43" s="281"/>
      <c r="AM43" s="281"/>
      <c r="AN43" s="281"/>
      <c r="AO43" s="281"/>
      <c r="AP43" s="281"/>
      <c r="AQ43" s="282"/>
      <c r="AR43" s="282"/>
      <c r="AS43" s="282"/>
      <c r="AT43" s="282"/>
      <c r="AU43" s="282"/>
      <c r="AV43" s="282"/>
      <c r="AW43" s="282"/>
      <c r="AX43" s="282"/>
      <c r="AY43" s="282"/>
      <c r="AZ43" s="282"/>
      <c r="BA43" s="282"/>
      <c r="BB43" s="282"/>
      <c r="BC43" s="282"/>
      <c r="BD43" s="282"/>
      <c r="BE43" s="282"/>
      <c r="BF43" s="282"/>
      <c r="BG43" s="282"/>
      <c r="BH43" s="282"/>
      <c r="BI43" s="282"/>
      <c r="BJ43" s="282"/>
      <c r="BK43" s="282"/>
      <c r="BL43" s="282"/>
      <c r="BM43" s="282"/>
      <c r="BN43" s="282"/>
      <c r="BO43" s="282"/>
      <c r="BP43" s="282"/>
      <c r="BQ43" s="282"/>
      <c r="BR43" s="282"/>
      <c r="BS43" s="282"/>
      <c r="BT43" s="282"/>
    </row>
    <row r="44" spans="1:72" s="318" customFormat="1" ht="12.75" customHeight="1">
      <c r="A44" s="283">
        <v>41</v>
      </c>
      <c r="B44" s="284">
        <v>968</v>
      </c>
      <c r="C44" s="285" t="s">
        <v>228</v>
      </c>
      <c r="D44" s="286">
        <v>0.07167824074074074</v>
      </c>
      <c r="E44" s="277"/>
      <c r="F44" s="277"/>
      <c r="G44" s="287">
        <v>20</v>
      </c>
      <c r="H44" s="288">
        <v>0.003583912037037037</v>
      </c>
      <c r="I44" s="127"/>
      <c r="J44" s="137">
        <v>26</v>
      </c>
      <c r="K44" s="127"/>
      <c r="L44" s="127"/>
      <c r="M44" s="138">
        <v>26</v>
      </c>
      <c r="N44" s="131" t="s">
        <v>18</v>
      </c>
      <c r="O44" s="139" t="s">
        <v>16</v>
      </c>
      <c r="P44" s="139">
        <v>1983</v>
      </c>
      <c r="Q44" s="139" t="s">
        <v>21</v>
      </c>
      <c r="R44" s="140" t="s">
        <v>15</v>
      </c>
      <c r="S44" s="313"/>
      <c r="T44" s="279"/>
      <c r="U44" s="134"/>
      <c r="V44" s="313">
        <v>0.03607638888888889</v>
      </c>
      <c r="W44" s="279">
        <v>10</v>
      </c>
      <c r="X44" s="134">
        <v>0.0036076388888888885</v>
      </c>
      <c r="Y44" s="141"/>
      <c r="Z44" s="279"/>
      <c r="AA44" s="134"/>
      <c r="AB44" s="141"/>
      <c r="AC44" s="279"/>
      <c r="AD44" s="134"/>
      <c r="AE44" s="141">
        <v>0.03560185185185185</v>
      </c>
      <c r="AF44" s="279">
        <v>10</v>
      </c>
      <c r="AG44" s="134">
        <v>0.003560185185185185</v>
      </c>
      <c r="AH44" s="314"/>
      <c r="AI44" s="289"/>
      <c r="AJ44" s="290"/>
      <c r="AK44" s="281"/>
      <c r="AL44" s="281"/>
      <c r="AM44" s="281"/>
      <c r="AN44" s="281"/>
      <c r="AO44" s="281"/>
      <c r="AP44" s="281"/>
      <c r="AQ44" s="282"/>
      <c r="AR44" s="282"/>
      <c r="AS44" s="282"/>
      <c r="AT44" s="282"/>
      <c r="AU44" s="282"/>
      <c r="AV44" s="282"/>
      <c r="AW44" s="282"/>
      <c r="AX44" s="282"/>
      <c r="AY44" s="282"/>
      <c r="AZ44" s="282"/>
      <c r="BA44" s="282"/>
      <c r="BB44" s="282"/>
      <c r="BC44" s="282"/>
      <c r="BD44" s="282"/>
      <c r="BE44" s="282"/>
      <c r="BF44" s="282"/>
      <c r="BG44" s="282"/>
      <c r="BH44" s="282"/>
      <c r="BI44" s="282"/>
      <c r="BJ44" s="282"/>
      <c r="BK44" s="282"/>
      <c r="BL44" s="282"/>
      <c r="BM44" s="282"/>
      <c r="BN44" s="282"/>
      <c r="BO44" s="282"/>
      <c r="BP44" s="282"/>
      <c r="BQ44" s="282"/>
      <c r="BR44" s="282"/>
      <c r="BS44" s="282"/>
      <c r="BT44" s="282"/>
    </row>
    <row r="45" spans="1:72" s="318" customFormat="1" ht="12.75" customHeight="1">
      <c r="A45" s="283">
        <v>42</v>
      </c>
      <c r="B45" s="284">
        <v>826</v>
      </c>
      <c r="C45" s="285" t="s">
        <v>336</v>
      </c>
      <c r="D45" s="286">
        <v>0.03351851851851852</v>
      </c>
      <c r="E45" s="277"/>
      <c r="F45" s="277"/>
      <c r="G45" s="287">
        <v>12.195</v>
      </c>
      <c r="H45" s="288">
        <v>0.002748546003978558</v>
      </c>
      <c r="I45" s="127"/>
      <c r="J45" s="137"/>
      <c r="K45" s="127"/>
      <c r="L45" s="127">
        <v>6</v>
      </c>
      <c r="M45" s="138"/>
      <c r="N45" s="131" t="s">
        <v>18</v>
      </c>
      <c r="O45" s="139" t="s">
        <v>16</v>
      </c>
      <c r="P45" s="139">
        <v>1965</v>
      </c>
      <c r="Q45" s="139" t="s">
        <v>24</v>
      </c>
      <c r="R45" s="140" t="s">
        <v>82</v>
      </c>
      <c r="S45" s="141"/>
      <c r="T45" s="279"/>
      <c r="U45" s="134"/>
      <c r="V45" s="141"/>
      <c r="W45" s="279"/>
      <c r="X45" s="134"/>
      <c r="Y45" s="141"/>
      <c r="Z45" s="279"/>
      <c r="AA45" s="134"/>
      <c r="AB45" s="141">
        <v>0.03351851851851852</v>
      </c>
      <c r="AC45" s="420">
        <v>12.195</v>
      </c>
      <c r="AD45" s="134">
        <v>0.002748546003978558</v>
      </c>
      <c r="AE45" s="313"/>
      <c r="AF45" s="279"/>
      <c r="AG45" s="134"/>
      <c r="AH45" s="319"/>
      <c r="AI45" s="289"/>
      <c r="AJ45" s="290"/>
      <c r="AK45" s="281"/>
      <c r="AL45" s="281"/>
      <c r="AM45" s="281"/>
      <c r="AN45" s="281"/>
      <c r="AO45" s="281"/>
      <c r="AP45" s="281"/>
      <c r="AQ45" s="282"/>
      <c r="AR45" s="282"/>
      <c r="AS45" s="282"/>
      <c r="AT45" s="282"/>
      <c r="AU45" s="282"/>
      <c r="AV45" s="282"/>
      <c r="AW45" s="282"/>
      <c r="AX45" s="282"/>
      <c r="AY45" s="282"/>
      <c r="AZ45" s="282"/>
      <c r="BA45" s="282"/>
      <c r="BB45" s="282"/>
      <c r="BC45" s="282"/>
      <c r="BD45" s="282"/>
      <c r="BE45" s="282"/>
      <c r="BF45" s="282"/>
      <c r="BG45" s="282"/>
      <c r="BH45" s="282"/>
      <c r="BI45" s="282"/>
      <c r="BJ45" s="282"/>
      <c r="BK45" s="282"/>
      <c r="BL45" s="282"/>
      <c r="BM45" s="282"/>
      <c r="BN45" s="282"/>
      <c r="BO45" s="282"/>
      <c r="BP45" s="282"/>
      <c r="BQ45" s="282"/>
      <c r="BR45" s="282"/>
      <c r="BS45" s="282"/>
      <c r="BT45" s="282"/>
    </row>
    <row r="46" spans="1:72" s="318" customFormat="1" ht="12.75" customHeight="1">
      <c r="A46" s="283">
        <v>43</v>
      </c>
      <c r="B46" s="284">
        <v>827</v>
      </c>
      <c r="C46" s="285" t="s">
        <v>337</v>
      </c>
      <c r="D46" s="286">
        <v>0.034722222222222224</v>
      </c>
      <c r="E46" s="277"/>
      <c r="F46" s="277"/>
      <c r="G46" s="287">
        <v>12.195</v>
      </c>
      <c r="H46" s="288">
        <v>0.0028472506947291695</v>
      </c>
      <c r="I46" s="127"/>
      <c r="J46" s="137"/>
      <c r="K46" s="127"/>
      <c r="L46" s="127">
        <v>9</v>
      </c>
      <c r="M46" s="138"/>
      <c r="N46" s="131" t="s">
        <v>18</v>
      </c>
      <c r="O46" s="139" t="s">
        <v>16</v>
      </c>
      <c r="P46" s="139">
        <v>1985</v>
      </c>
      <c r="Q46" s="139" t="s">
        <v>21</v>
      </c>
      <c r="R46" s="140" t="s">
        <v>338</v>
      </c>
      <c r="S46" s="141"/>
      <c r="T46" s="279"/>
      <c r="U46" s="134"/>
      <c r="V46" s="141"/>
      <c r="W46" s="279"/>
      <c r="X46" s="134"/>
      <c r="Y46" s="141"/>
      <c r="Z46" s="279"/>
      <c r="AA46" s="134"/>
      <c r="AB46" s="141">
        <v>0.034722222222222224</v>
      </c>
      <c r="AC46" s="420">
        <v>12.195</v>
      </c>
      <c r="AD46" s="134">
        <v>0.0028472506947291695</v>
      </c>
      <c r="AE46" s="313"/>
      <c r="AF46" s="279"/>
      <c r="AG46" s="134"/>
      <c r="AH46" s="319"/>
      <c r="AI46" s="289"/>
      <c r="AJ46" s="290"/>
      <c r="AK46" s="281"/>
      <c r="AL46" s="281"/>
      <c r="AM46" s="281"/>
      <c r="AN46" s="281"/>
      <c r="AO46" s="281"/>
      <c r="AP46" s="281"/>
      <c r="AQ46" s="282"/>
      <c r="AR46" s="282"/>
      <c r="AS46" s="282"/>
      <c r="AT46" s="282"/>
      <c r="AU46" s="282"/>
      <c r="AV46" s="282"/>
      <c r="AW46" s="282"/>
      <c r="AX46" s="282"/>
      <c r="AY46" s="282"/>
      <c r="AZ46" s="282"/>
      <c r="BA46" s="282"/>
      <c r="BB46" s="282"/>
      <c r="BC46" s="282"/>
      <c r="BD46" s="282"/>
      <c r="BE46" s="282"/>
      <c r="BF46" s="282"/>
      <c r="BG46" s="282"/>
      <c r="BH46" s="282"/>
      <c r="BI46" s="282"/>
      <c r="BJ46" s="282"/>
      <c r="BK46" s="282"/>
      <c r="BL46" s="282"/>
      <c r="BM46" s="282"/>
      <c r="BN46" s="282"/>
      <c r="BO46" s="282"/>
      <c r="BP46" s="282"/>
      <c r="BQ46" s="282"/>
      <c r="BR46" s="282"/>
      <c r="BS46" s="282"/>
      <c r="BT46" s="282"/>
    </row>
    <row r="47" spans="1:72" s="318" customFormat="1" ht="12.75" customHeight="1">
      <c r="A47" s="283">
        <v>44</v>
      </c>
      <c r="B47" s="284">
        <v>979</v>
      </c>
      <c r="C47" s="285" t="s">
        <v>340</v>
      </c>
      <c r="D47" s="286">
        <v>0.03608796296296297</v>
      </c>
      <c r="E47" s="277"/>
      <c r="F47" s="277"/>
      <c r="G47" s="287">
        <v>12.195</v>
      </c>
      <c r="H47" s="288">
        <v>0.0029592425553885172</v>
      </c>
      <c r="I47" s="127"/>
      <c r="J47" s="137"/>
      <c r="K47" s="127"/>
      <c r="L47" s="127">
        <v>14</v>
      </c>
      <c r="M47" s="138"/>
      <c r="N47" s="131" t="s">
        <v>18</v>
      </c>
      <c r="O47" s="139" t="s">
        <v>16</v>
      </c>
      <c r="P47" s="139">
        <v>1976</v>
      </c>
      <c r="Q47" s="139" t="s">
        <v>21</v>
      </c>
      <c r="R47" s="140" t="s">
        <v>82</v>
      </c>
      <c r="S47" s="141"/>
      <c r="T47" s="279"/>
      <c r="U47" s="134"/>
      <c r="V47" s="141"/>
      <c r="W47" s="279"/>
      <c r="X47" s="134"/>
      <c r="Y47" s="141"/>
      <c r="Z47" s="279"/>
      <c r="AA47" s="134"/>
      <c r="AB47" s="141">
        <v>0.03608796296296297</v>
      </c>
      <c r="AC47" s="420">
        <v>12.195</v>
      </c>
      <c r="AD47" s="134">
        <v>0.0029592425553885172</v>
      </c>
      <c r="AE47" s="313"/>
      <c r="AF47" s="279"/>
      <c r="AG47" s="134"/>
      <c r="AH47" s="319"/>
      <c r="AI47" s="289"/>
      <c r="AJ47" s="290"/>
      <c r="AK47" s="281"/>
      <c r="AL47" s="281"/>
      <c r="AM47" s="281"/>
      <c r="AN47" s="281"/>
      <c r="AO47" s="281"/>
      <c r="AP47" s="281"/>
      <c r="AQ47" s="282"/>
      <c r="AR47" s="282"/>
      <c r="AS47" s="282"/>
      <c r="AT47" s="282"/>
      <c r="AU47" s="282"/>
      <c r="AV47" s="282"/>
      <c r="AW47" s="282"/>
      <c r="AX47" s="282"/>
      <c r="AY47" s="282"/>
      <c r="AZ47" s="282"/>
      <c r="BA47" s="282"/>
      <c r="BB47" s="282"/>
      <c r="BC47" s="282"/>
      <c r="BD47" s="282"/>
      <c r="BE47" s="282"/>
      <c r="BF47" s="282"/>
      <c r="BG47" s="282"/>
      <c r="BH47" s="282"/>
      <c r="BI47" s="282"/>
      <c r="BJ47" s="282"/>
      <c r="BK47" s="282"/>
      <c r="BL47" s="282"/>
      <c r="BM47" s="282"/>
      <c r="BN47" s="282"/>
      <c r="BO47" s="282"/>
      <c r="BP47" s="282"/>
      <c r="BQ47" s="282"/>
      <c r="BR47" s="282"/>
      <c r="BS47" s="282"/>
      <c r="BT47" s="282"/>
    </row>
    <row r="48" spans="1:72" s="318" customFormat="1" ht="24.75" customHeight="1">
      <c r="A48" s="283">
        <v>45</v>
      </c>
      <c r="B48" s="284">
        <v>125</v>
      </c>
      <c r="C48" s="285" t="s">
        <v>342</v>
      </c>
      <c r="D48" s="286">
        <v>0.03819444444444444</v>
      </c>
      <c r="E48" s="277"/>
      <c r="F48" s="277"/>
      <c r="G48" s="287">
        <v>12.195</v>
      </c>
      <c r="H48" s="288">
        <v>0.003131975764202086</v>
      </c>
      <c r="I48" s="127"/>
      <c r="J48" s="137"/>
      <c r="K48" s="127"/>
      <c r="L48" s="127">
        <v>21</v>
      </c>
      <c r="M48" s="138"/>
      <c r="N48" s="131" t="s">
        <v>18</v>
      </c>
      <c r="O48" s="139" t="s">
        <v>16</v>
      </c>
      <c r="P48" s="139">
        <v>1983</v>
      </c>
      <c r="Q48" s="139" t="s">
        <v>21</v>
      </c>
      <c r="R48" s="140" t="s">
        <v>82</v>
      </c>
      <c r="S48" s="141"/>
      <c r="T48" s="279"/>
      <c r="U48" s="134"/>
      <c r="V48" s="141"/>
      <c r="W48" s="279"/>
      <c r="X48" s="134"/>
      <c r="Y48" s="141"/>
      <c r="Z48" s="279"/>
      <c r="AA48" s="134"/>
      <c r="AB48" s="141">
        <v>0.03819444444444444</v>
      </c>
      <c r="AC48" s="420">
        <v>12.195</v>
      </c>
      <c r="AD48" s="134">
        <v>0.003131975764202086</v>
      </c>
      <c r="AE48" s="313"/>
      <c r="AF48" s="279"/>
      <c r="AG48" s="134"/>
      <c r="AH48" s="319"/>
      <c r="AI48" s="289"/>
      <c r="AJ48" s="290"/>
      <c r="AK48" s="281"/>
      <c r="AL48" s="281"/>
      <c r="AM48" s="281"/>
      <c r="AN48" s="281"/>
      <c r="AO48" s="281"/>
      <c r="AP48" s="281"/>
      <c r="AQ48" s="282"/>
      <c r="AR48" s="282"/>
      <c r="AS48" s="282"/>
      <c r="AT48" s="282"/>
      <c r="AU48" s="282"/>
      <c r="AV48" s="282"/>
      <c r="AW48" s="282"/>
      <c r="AX48" s="282"/>
      <c r="AY48" s="282"/>
      <c r="AZ48" s="282"/>
      <c r="BA48" s="282"/>
      <c r="BB48" s="282"/>
      <c r="BC48" s="282"/>
      <c r="BD48" s="282"/>
      <c r="BE48" s="282"/>
      <c r="BF48" s="282"/>
      <c r="BG48" s="282"/>
      <c r="BH48" s="282"/>
      <c r="BI48" s="282"/>
      <c r="BJ48" s="282"/>
      <c r="BK48" s="282"/>
      <c r="BL48" s="282"/>
      <c r="BM48" s="282"/>
      <c r="BN48" s="282"/>
      <c r="BO48" s="282"/>
      <c r="BP48" s="282"/>
      <c r="BQ48" s="282"/>
      <c r="BR48" s="282"/>
      <c r="BS48" s="282"/>
      <c r="BT48" s="282"/>
    </row>
    <row r="49" spans="1:72" s="318" customFormat="1" ht="12.75" customHeight="1">
      <c r="A49" s="283">
        <v>46</v>
      </c>
      <c r="B49" s="284">
        <v>975</v>
      </c>
      <c r="C49" s="285" t="s">
        <v>343</v>
      </c>
      <c r="D49" s="286">
        <v>0.0441087962962963</v>
      </c>
      <c r="E49" s="277"/>
      <c r="F49" s="277"/>
      <c r="G49" s="287">
        <v>12.195</v>
      </c>
      <c r="H49" s="288">
        <v>0.003616957465870955</v>
      </c>
      <c r="I49" s="127"/>
      <c r="J49" s="137"/>
      <c r="K49" s="127"/>
      <c r="L49" s="127">
        <v>32</v>
      </c>
      <c r="M49" s="138"/>
      <c r="N49" s="131" t="s">
        <v>18</v>
      </c>
      <c r="O49" s="139" t="s">
        <v>16</v>
      </c>
      <c r="P49" s="139">
        <v>1960</v>
      </c>
      <c r="Q49" s="139" t="s">
        <v>27</v>
      </c>
      <c r="R49" s="140" t="s">
        <v>82</v>
      </c>
      <c r="S49" s="141"/>
      <c r="T49" s="279"/>
      <c r="U49" s="134"/>
      <c r="V49" s="141"/>
      <c r="W49" s="279"/>
      <c r="X49" s="134"/>
      <c r="Y49" s="141"/>
      <c r="Z49" s="279"/>
      <c r="AA49" s="134"/>
      <c r="AB49" s="141">
        <v>0.0441087962962963</v>
      </c>
      <c r="AC49" s="420">
        <v>12.195</v>
      </c>
      <c r="AD49" s="134">
        <v>0.003616957465870955</v>
      </c>
      <c r="AE49" s="313"/>
      <c r="AF49" s="279"/>
      <c r="AG49" s="134"/>
      <c r="AH49" s="319"/>
      <c r="AI49" s="289"/>
      <c r="AJ49" s="290"/>
      <c r="AK49" s="281"/>
      <c r="AL49" s="281"/>
      <c r="AM49" s="281"/>
      <c r="AN49" s="281"/>
      <c r="AO49" s="281"/>
      <c r="AP49" s="281"/>
      <c r="AQ49" s="282"/>
      <c r="AR49" s="282"/>
      <c r="AS49" s="282"/>
      <c r="AT49" s="282"/>
      <c r="AU49" s="282"/>
      <c r="AV49" s="282"/>
      <c r="AW49" s="282"/>
      <c r="AX49" s="282"/>
      <c r="AY49" s="282"/>
      <c r="AZ49" s="282"/>
      <c r="BA49" s="282"/>
      <c r="BB49" s="282"/>
      <c r="BC49" s="282"/>
      <c r="BD49" s="282"/>
      <c r="BE49" s="282"/>
      <c r="BF49" s="282"/>
      <c r="BG49" s="282"/>
      <c r="BH49" s="282"/>
      <c r="BI49" s="282"/>
      <c r="BJ49" s="282"/>
      <c r="BK49" s="282"/>
      <c r="BL49" s="282"/>
      <c r="BM49" s="282"/>
      <c r="BN49" s="282"/>
      <c r="BO49" s="282"/>
      <c r="BP49" s="282"/>
      <c r="BQ49" s="282"/>
      <c r="BR49" s="282"/>
      <c r="BS49" s="282"/>
      <c r="BT49" s="282"/>
    </row>
    <row r="50" spans="1:72" s="318" customFormat="1" ht="12.75" customHeight="1">
      <c r="A50" s="283">
        <v>47</v>
      </c>
      <c r="B50" s="284">
        <v>981</v>
      </c>
      <c r="C50" s="285" t="s">
        <v>345</v>
      </c>
      <c r="D50" s="286">
        <v>0.06649305555555556</v>
      </c>
      <c r="E50" s="277"/>
      <c r="F50" s="277"/>
      <c r="G50" s="287">
        <v>12.195</v>
      </c>
      <c r="H50" s="288">
        <v>0.0054524850804063595</v>
      </c>
      <c r="I50" s="127"/>
      <c r="J50" s="137"/>
      <c r="K50" s="127"/>
      <c r="L50" s="127">
        <v>43</v>
      </c>
      <c r="M50" s="138"/>
      <c r="N50" s="131" t="s">
        <v>18</v>
      </c>
      <c r="O50" s="139" t="s">
        <v>16</v>
      </c>
      <c r="P50" s="139">
        <v>2012</v>
      </c>
      <c r="Q50" s="139" t="s">
        <v>346</v>
      </c>
      <c r="R50" s="140" t="s">
        <v>82</v>
      </c>
      <c r="S50" s="141"/>
      <c r="T50" s="279"/>
      <c r="U50" s="134"/>
      <c r="V50" s="141"/>
      <c r="W50" s="279"/>
      <c r="X50" s="134"/>
      <c r="Y50" s="141"/>
      <c r="Z50" s="279"/>
      <c r="AA50" s="134"/>
      <c r="AB50" s="141">
        <v>0.06649305555555556</v>
      </c>
      <c r="AC50" s="420">
        <v>12.195</v>
      </c>
      <c r="AD50" s="134">
        <v>0.0054524850804063595</v>
      </c>
      <c r="AE50" s="313"/>
      <c r="AF50" s="279"/>
      <c r="AG50" s="134"/>
      <c r="AH50" s="319"/>
      <c r="AI50" s="289"/>
      <c r="AJ50" s="290"/>
      <c r="AK50" s="281"/>
      <c r="AL50" s="281"/>
      <c r="AM50" s="281"/>
      <c r="AN50" s="281"/>
      <c r="AO50" s="281"/>
      <c r="AP50" s="281"/>
      <c r="AQ50" s="282"/>
      <c r="AR50" s="282"/>
      <c r="AS50" s="282"/>
      <c r="AT50" s="282"/>
      <c r="AU50" s="282"/>
      <c r="AV50" s="282"/>
      <c r="AW50" s="282"/>
      <c r="AX50" s="282"/>
      <c r="AY50" s="282"/>
      <c r="AZ50" s="282"/>
      <c r="BA50" s="282"/>
      <c r="BB50" s="282"/>
      <c r="BC50" s="282"/>
      <c r="BD50" s="282"/>
      <c r="BE50" s="282"/>
      <c r="BF50" s="282"/>
      <c r="BG50" s="282"/>
      <c r="BH50" s="282"/>
      <c r="BI50" s="282"/>
      <c r="BJ50" s="282"/>
      <c r="BK50" s="282"/>
      <c r="BL50" s="282"/>
      <c r="BM50" s="282"/>
      <c r="BN50" s="282"/>
      <c r="BO50" s="282"/>
      <c r="BP50" s="282"/>
      <c r="BQ50" s="282"/>
      <c r="BR50" s="282"/>
      <c r="BS50" s="282"/>
      <c r="BT50" s="282"/>
    </row>
    <row r="51" spans="1:72" s="464" customFormat="1" ht="12.75" customHeight="1">
      <c r="A51" s="426">
        <v>48</v>
      </c>
      <c r="B51" s="427">
        <v>980</v>
      </c>
      <c r="C51" s="428" t="s">
        <v>347</v>
      </c>
      <c r="D51" s="429">
        <v>0.06649305555555556</v>
      </c>
      <c r="E51" s="430"/>
      <c r="F51" s="430"/>
      <c r="G51" s="431">
        <v>12.195</v>
      </c>
      <c r="H51" s="432">
        <v>0.0054524850804063595</v>
      </c>
      <c r="I51" s="433"/>
      <c r="J51" s="434"/>
      <c r="K51" s="433"/>
      <c r="L51" s="433">
        <v>42</v>
      </c>
      <c r="M51" s="435"/>
      <c r="N51" s="461" t="s">
        <v>18</v>
      </c>
      <c r="O51" s="462" t="s">
        <v>39</v>
      </c>
      <c r="P51" s="462">
        <v>1974</v>
      </c>
      <c r="Q51" s="462" t="s">
        <v>45</v>
      </c>
      <c r="R51" s="437" t="s">
        <v>82</v>
      </c>
      <c r="S51" s="463"/>
      <c r="T51" s="439"/>
      <c r="U51" s="440"/>
      <c r="V51" s="463"/>
      <c r="W51" s="439"/>
      <c r="X51" s="440"/>
      <c r="Y51" s="463"/>
      <c r="Z51" s="439"/>
      <c r="AA51" s="440"/>
      <c r="AB51" s="463">
        <v>0.06649305555555556</v>
      </c>
      <c r="AC51" s="441">
        <v>12.195</v>
      </c>
      <c r="AD51" s="440">
        <v>0.0054524850804063595</v>
      </c>
      <c r="AE51" s="438"/>
      <c r="AF51" s="439"/>
      <c r="AG51" s="440"/>
      <c r="AH51" s="442"/>
      <c r="AI51" s="443"/>
      <c r="AJ51" s="444"/>
      <c r="AK51" s="445"/>
      <c r="AL51" s="445"/>
      <c r="AM51" s="445"/>
      <c r="AN51" s="445"/>
      <c r="AO51" s="445"/>
      <c r="AP51" s="445"/>
      <c r="AQ51" s="446"/>
      <c r="AR51" s="446"/>
      <c r="AS51" s="446"/>
      <c r="AT51" s="446"/>
      <c r="AU51" s="446"/>
      <c r="AV51" s="446"/>
      <c r="AW51" s="446"/>
      <c r="AX51" s="446"/>
      <c r="AY51" s="446"/>
      <c r="AZ51" s="446"/>
      <c r="BA51" s="446"/>
      <c r="BB51" s="446"/>
      <c r="BC51" s="446"/>
      <c r="BD51" s="446"/>
      <c r="BE51" s="446"/>
      <c r="BF51" s="446"/>
      <c r="BG51" s="446"/>
      <c r="BH51" s="446"/>
      <c r="BI51" s="446"/>
      <c r="BJ51" s="446"/>
      <c r="BK51" s="446"/>
      <c r="BL51" s="446"/>
      <c r="BM51" s="446"/>
      <c r="BN51" s="446"/>
      <c r="BO51" s="446"/>
      <c r="BP51" s="446"/>
      <c r="BQ51" s="446"/>
      <c r="BR51" s="446"/>
      <c r="BS51" s="446"/>
      <c r="BT51" s="446"/>
    </row>
    <row r="52" spans="1:72" s="318" customFormat="1" ht="12.75" customHeight="1">
      <c r="A52" s="283">
        <v>49</v>
      </c>
      <c r="B52" s="284">
        <v>976</v>
      </c>
      <c r="C52" s="285" t="s">
        <v>370</v>
      </c>
      <c r="D52" s="286">
        <v>0.0265625</v>
      </c>
      <c r="E52" s="277"/>
      <c r="F52" s="277"/>
      <c r="G52" s="287">
        <v>10</v>
      </c>
      <c r="H52" s="288">
        <v>0.0026562499999999998</v>
      </c>
      <c r="I52" s="127"/>
      <c r="J52" s="137"/>
      <c r="K52" s="127"/>
      <c r="L52" s="127"/>
      <c r="M52" s="138">
        <v>5</v>
      </c>
      <c r="N52" s="131" t="s">
        <v>18</v>
      </c>
      <c r="O52" s="139" t="s">
        <v>16</v>
      </c>
      <c r="P52" s="139">
        <v>1993</v>
      </c>
      <c r="Q52" s="139" t="s">
        <v>17</v>
      </c>
      <c r="R52" s="140" t="s">
        <v>140</v>
      </c>
      <c r="S52" s="313"/>
      <c r="T52" s="279"/>
      <c r="U52" s="134"/>
      <c r="V52" s="313"/>
      <c r="W52" s="279"/>
      <c r="X52" s="134"/>
      <c r="Y52" s="313"/>
      <c r="Z52" s="279"/>
      <c r="AA52" s="134"/>
      <c r="AB52" s="141"/>
      <c r="AC52" s="279"/>
      <c r="AD52" s="134"/>
      <c r="AE52" s="313">
        <v>0.0265625</v>
      </c>
      <c r="AF52" s="279">
        <v>10</v>
      </c>
      <c r="AG52" s="134">
        <v>0.0026562499999999998</v>
      </c>
      <c r="AH52" s="319"/>
      <c r="AI52" s="289"/>
      <c r="AJ52" s="290"/>
      <c r="AK52" s="281"/>
      <c r="AL52" s="281"/>
      <c r="AM52" s="281"/>
      <c r="AN52" s="281"/>
      <c r="AO52" s="281"/>
      <c r="AP52" s="281"/>
      <c r="AQ52" s="282"/>
      <c r="AR52" s="282"/>
      <c r="AS52" s="282"/>
      <c r="AT52" s="282"/>
      <c r="AU52" s="282"/>
      <c r="AV52" s="282"/>
      <c r="AW52" s="282"/>
      <c r="AX52" s="282"/>
      <c r="AY52" s="282"/>
      <c r="AZ52" s="282"/>
      <c r="BA52" s="282"/>
      <c r="BB52" s="282"/>
      <c r="BC52" s="282"/>
      <c r="BD52" s="282"/>
      <c r="BE52" s="282"/>
      <c r="BF52" s="282"/>
      <c r="BG52" s="282"/>
      <c r="BH52" s="282"/>
      <c r="BI52" s="282"/>
      <c r="BJ52" s="282"/>
      <c r="BK52" s="282"/>
      <c r="BL52" s="282"/>
      <c r="BM52" s="282"/>
      <c r="BN52" s="282"/>
      <c r="BO52" s="282"/>
      <c r="BP52" s="282"/>
      <c r="BQ52" s="282"/>
      <c r="BR52" s="282"/>
      <c r="BS52" s="282"/>
      <c r="BT52" s="282"/>
    </row>
    <row r="53" spans="1:72" s="318" customFormat="1" ht="12.75" customHeight="1">
      <c r="A53" s="283">
        <v>50</v>
      </c>
      <c r="B53" s="284">
        <v>982</v>
      </c>
      <c r="C53" s="285" t="s">
        <v>371</v>
      </c>
      <c r="D53" s="286">
        <v>0.028680555555555553</v>
      </c>
      <c r="E53" s="277"/>
      <c r="F53" s="277"/>
      <c r="G53" s="287">
        <v>10</v>
      </c>
      <c r="H53" s="288">
        <v>0.002868055555555555</v>
      </c>
      <c r="I53" s="127"/>
      <c r="J53" s="137"/>
      <c r="K53" s="127"/>
      <c r="L53" s="127"/>
      <c r="M53" s="138">
        <v>7</v>
      </c>
      <c r="N53" s="131" t="s">
        <v>18</v>
      </c>
      <c r="O53" s="139" t="s">
        <v>16</v>
      </c>
      <c r="P53" s="139">
        <v>1989</v>
      </c>
      <c r="Q53" s="139" t="s">
        <v>17</v>
      </c>
      <c r="R53" s="140" t="s">
        <v>140</v>
      </c>
      <c r="S53" s="313"/>
      <c r="T53" s="279"/>
      <c r="U53" s="134"/>
      <c r="V53" s="313"/>
      <c r="W53" s="279"/>
      <c r="X53" s="134"/>
      <c r="Y53" s="313"/>
      <c r="Z53" s="279"/>
      <c r="AA53" s="134"/>
      <c r="AB53" s="141"/>
      <c r="AC53" s="279"/>
      <c r="AD53" s="134"/>
      <c r="AE53" s="313">
        <v>0.028680555555555553</v>
      </c>
      <c r="AF53" s="279">
        <v>10</v>
      </c>
      <c r="AG53" s="134">
        <v>0.002868055555555555</v>
      </c>
      <c r="AH53" s="319"/>
      <c r="AI53" s="289"/>
      <c r="AJ53" s="290"/>
      <c r="AK53" s="281"/>
      <c r="AL53" s="281"/>
      <c r="AM53" s="281"/>
      <c r="AN53" s="281"/>
      <c r="AO53" s="281"/>
      <c r="AP53" s="281"/>
      <c r="AQ53" s="282"/>
      <c r="AR53" s="282"/>
      <c r="AS53" s="282"/>
      <c r="AT53" s="282"/>
      <c r="AU53" s="282"/>
      <c r="AV53" s="282"/>
      <c r="AW53" s="282"/>
      <c r="AX53" s="282"/>
      <c r="AY53" s="282"/>
      <c r="AZ53" s="282"/>
      <c r="BA53" s="282"/>
      <c r="BB53" s="282"/>
      <c r="BC53" s="282"/>
      <c r="BD53" s="282"/>
      <c r="BE53" s="282"/>
      <c r="BF53" s="282"/>
      <c r="BG53" s="282"/>
      <c r="BH53" s="282"/>
      <c r="BI53" s="282"/>
      <c r="BJ53" s="282"/>
      <c r="BK53" s="282"/>
      <c r="BL53" s="282"/>
      <c r="BM53" s="282"/>
      <c r="BN53" s="282"/>
      <c r="BO53" s="282"/>
      <c r="BP53" s="282"/>
      <c r="BQ53" s="282"/>
      <c r="BR53" s="282"/>
      <c r="BS53" s="282"/>
      <c r="BT53" s="282"/>
    </row>
    <row r="54" spans="1:72" s="318" customFormat="1" ht="12.75" customHeight="1">
      <c r="A54" s="283">
        <v>51</v>
      </c>
      <c r="B54" s="284">
        <v>934</v>
      </c>
      <c r="C54" s="285" t="s">
        <v>219</v>
      </c>
      <c r="D54" s="286">
        <v>0.030034722222222223</v>
      </c>
      <c r="E54" s="277"/>
      <c r="F54" s="277"/>
      <c r="G54" s="287">
        <v>10</v>
      </c>
      <c r="H54" s="288">
        <v>0.0030034722222222225</v>
      </c>
      <c r="I54" s="127">
        <v>11</v>
      </c>
      <c r="J54" s="137"/>
      <c r="K54" s="127"/>
      <c r="L54" s="127"/>
      <c r="M54" s="138"/>
      <c r="N54" s="131" t="s">
        <v>18</v>
      </c>
      <c r="O54" s="139" t="s">
        <v>16</v>
      </c>
      <c r="P54" s="139">
        <v>1977</v>
      </c>
      <c r="Q54" s="139" t="s">
        <v>21</v>
      </c>
      <c r="R54" s="140" t="s">
        <v>90</v>
      </c>
      <c r="S54" s="141">
        <v>0.030034722222222223</v>
      </c>
      <c r="T54" s="279">
        <v>10</v>
      </c>
      <c r="U54" s="134">
        <v>0.0030034722222222225</v>
      </c>
      <c r="V54" s="141"/>
      <c r="W54" s="279"/>
      <c r="X54" s="134"/>
      <c r="Y54" s="313"/>
      <c r="Z54" s="279"/>
      <c r="AA54" s="134"/>
      <c r="AB54" s="313"/>
      <c r="AC54" s="279"/>
      <c r="AD54" s="134"/>
      <c r="AE54" s="313"/>
      <c r="AF54" s="279"/>
      <c r="AG54" s="134"/>
      <c r="AH54" s="319"/>
      <c r="AI54" s="289"/>
      <c r="AJ54" s="290"/>
      <c r="AK54" s="281"/>
      <c r="AL54" s="281"/>
      <c r="AM54" s="281"/>
      <c r="AN54" s="281"/>
      <c r="AO54" s="281"/>
      <c r="AP54" s="281"/>
      <c r="AQ54" s="282"/>
      <c r="AR54" s="282"/>
      <c r="AS54" s="282"/>
      <c r="AT54" s="282"/>
      <c r="AU54" s="282"/>
      <c r="AV54" s="282"/>
      <c r="AW54" s="282"/>
      <c r="AX54" s="282"/>
      <c r="AY54" s="282"/>
      <c r="AZ54" s="282"/>
      <c r="BA54" s="282"/>
      <c r="BB54" s="282"/>
      <c r="BC54" s="282"/>
      <c r="BD54" s="282"/>
      <c r="BE54" s="282"/>
      <c r="BF54" s="282"/>
      <c r="BG54" s="282"/>
      <c r="BH54" s="282"/>
      <c r="BI54" s="282"/>
      <c r="BJ54" s="282"/>
      <c r="BK54" s="282"/>
      <c r="BL54" s="282"/>
      <c r="BM54" s="282"/>
      <c r="BN54" s="282"/>
      <c r="BO54" s="282"/>
      <c r="BP54" s="282"/>
      <c r="BQ54" s="282"/>
      <c r="BR54" s="282"/>
      <c r="BS54" s="282"/>
      <c r="BT54" s="282"/>
    </row>
    <row r="55" spans="1:72" s="318" customFormat="1" ht="12.75" customHeight="1">
      <c r="A55" s="283">
        <v>52</v>
      </c>
      <c r="B55" s="135">
        <v>951</v>
      </c>
      <c r="C55" s="136" t="s">
        <v>220</v>
      </c>
      <c r="D55" s="286">
        <v>0.03222222222222222</v>
      </c>
      <c r="E55" s="277"/>
      <c r="F55" s="277"/>
      <c r="G55" s="287">
        <v>10</v>
      </c>
      <c r="H55" s="288">
        <v>0.0032222222222222222</v>
      </c>
      <c r="I55" s="127">
        <v>17</v>
      </c>
      <c r="J55" s="137"/>
      <c r="K55" s="127"/>
      <c r="L55" s="127"/>
      <c r="M55" s="138"/>
      <c r="N55" s="131" t="s">
        <v>18</v>
      </c>
      <c r="O55" s="139" t="s">
        <v>16</v>
      </c>
      <c r="P55" s="139">
        <v>1979</v>
      </c>
      <c r="Q55" s="139" t="s">
        <v>21</v>
      </c>
      <c r="R55" s="140" t="s">
        <v>105</v>
      </c>
      <c r="S55" s="141">
        <v>0.03222222222222222</v>
      </c>
      <c r="T55" s="279">
        <v>10</v>
      </c>
      <c r="U55" s="134">
        <v>0.0032222222222222222</v>
      </c>
      <c r="V55" s="141"/>
      <c r="W55" s="279"/>
      <c r="X55" s="134"/>
      <c r="Y55" s="313"/>
      <c r="Z55" s="279"/>
      <c r="AA55" s="134"/>
      <c r="AB55" s="313"/>
      <c r="AC55" s="279"/>
      <c r="AD55" s="134"/>
      <c r="AE55" s="313"/>
      <c r="AF55" s="279"/>
      <c r="AG55" s="134"/>
      <c r="AH55" s="319"/>
      <c r="AI55" s="289"/>
      <c r="AJ55" s="290"/>
      <c r="AK55" s="281"/>
      <c r="AL55" s="281"/>
      <c r="AM55" s="281"/>
      <c r="AN55" s="281"/>
      <c r="AO55" s="281"/>
      <c r="AP55" s="281"/>
      <c r="AQ55" s="282"/>
      <c r="AR55" s="282"/>
      <c r="AS55" s="282"/>
      <c r="AT55" s="282"/>
      <c r="AU55" s="282"/>
      <c r="AV55" s="282"/>
      <c r="AW55" s="282"/>
      <c r="AX55" s="282"/>
      <c r="AY55" s="282"/>
      <c r="AZ55" s="282"/>
      <c r="BA55" s="282"/>
      <c r="BB55" s="282"/>
      <c r="BC55" s="282"/>
      <c r="BD55" s="282"/>
      <c r="BE55" s="282"/>
      <c r="BF55" s="282"/>
      <c r="BG55" s="282"/>
      <c r="BH55" s="282"/>
      <c r="BI55" s="282"/>
      <c r="BJ55" s="282"/>
      <c r="BK55" s="282"/>
      <c r="BL55" s="282"/>
      <c r="BM55" s="282"/>
      <c r="BN55" s="282"/>
      <c r="BO55" s="282"/>
      <c r="BP55" s="282"/>
      <c r="BQ55" s="282"/>
      <c r="BR55" s="282"/>
      <c r="BS55" s="282"/>
      <c r="BT55" s="282"/>
    </row>
    <row r="56" spans="1:72" s="318" customFormat="1" ht="12.75" customHeight="1">
      <c r="A56" s="283">
        <v>53</v>
      </c>
      <c r="B56" s="284">
        <v>985</v>
      </c>
      <c r="C56" s="285" t="s">
        <v>372</v>
      </c>
      <c r="D56" s="286">
        <v>0.03288194444444444</v>
      </c>
      <c r="E56" s="277"/>
      <c r="F56" s="277"/>
      <c r="G56" s="287">
        <v>10</v>
      </c>
      <c r="H56" s="288">
        <v>0.0032881944444444443</v>
      </c>
      <c r="I56" s="127"/>
      <c r="J56" s="137"/>
      <c r="K56" s="127"/>
      <c r="L56" s="127"/>
      <c r="M56" s="138">
        <v>20</v>
      </c>
      <c r="N56" s="131" t="s">
        <v>18</v>
      </c>
      <c r="O56" s="139" t="s">
        <v>16</v>
      </c>
      <c r="P56" s="139">
        <v>1979</v>
      </c>
      <c r="Q56" s="139" t="s">
        <v>21</v>
      </c>
      <c r="R56" s="140" t="s">
        <v>373</v>
      </c>
      <c r="S56" s="313"/>
      <c r="T56" s="279"/>
      <c r="U56" s="134"/>
      <c r="V56" s="313"/>
      <c r="W56" s="279"/>
      <c r="X56" s="134"/>
      <c r="Y56" s="313"/>
      <c r="Z56" s="279"/>
      <c r="AA56" s="134"/>
      <c r="AB56" s="141"/>
      <c r="AC56" s="279"/>
      <c r="AD56" s="134"/>
      <c r="AE56" s="313">
        <v>0.03288194444444444</v>
      </c>
      <c r="AF56" s="279">
        <v>10</v>
      </c>
      <c r="AG56" s="134">
        <v>0.0032881944444444443</v>
      </c>
      <c r="AH56" s="319"/>
      <c r="AI56" s="289"/>
      <c r="AJ56" s="290"/>
      <c r="AK56" s="281"/>
      <c r="AL56" s="281"/>
      <c r="AM56" s="281"/>
      <c r="AN56" s="281"/>
      <c r="AO56" s="281"/>
      <c r="AP56" s="281"/>
      <c r="AQ56" s="282"/>
      <c r="AR56" s="282"/>
      <c r="AS56" s="282"/>
      <c r="AT56" s="282"/>
      <c r="AU56" s="282"/>
      <c r="AV56" s="282"/>
      <c r="AW56" s="282"/>
      <c r="AX56" s="282"/>
      <c r="AY56" s="282"/>
      <c r="AZ56" s="282"/>
      <c r="BA56" s="282"/>
      <c r="BB56" s="282"/>
      <c r="BC56" s="282"/>
      <c r="BD56" s="282"/>
      <c r="BE56" s="282"/>
      <c r="BF56" s="282"/>
      <c r="BG56" s="282"/>
      <c r="BH56" s="282"/>
      <c r="BI56" s="282"/>
      <c r="BJ56" s="282"/>
      <c r="BK56" s="282"/>
      <c r="BL56" s="282"/>
      <c r="BM56" s="282"/>
      <c r="BN56" s="282"/>
      <c r="BO56" s="282"/>
      <c r="BP56" s="282"/>
      <c r="BQ56" s="282"/>
      <c r="BR56" s="282"/>
      <c r="BS56" s="282"/>
      <c r="BT56" s="282"/>
    </row>
    <row r="57" spans="1:72" s="318" customFormat="1" ht="12.75" customHeight="1">
      <c r="A57" s="283">
        <v>54</v>
      </c>
      <c r="B57" s="135">
        <v>950</v>
      </c>
      <c r="C57" s="136" t="s">
        <v>221</v>
      </c>
      <c r="D57" s="286">
        <v>0.03364583333333333</v>
      </c>
      <c r="E57" s="277"/>
      <c r="F57" s="277"/>
      <c r="G57" s="287">
        <v>10</v>
      </c>
      <c r="H57" s="288">
        <v>0.003364583333333333</v>
      </c>
      <c r="I57" s="127">
        <v>18</v>
      </c>
      <c r="J57" s="137"/>
      <c r="K57" s="127"/>
      <c r="L57" s="127"/>
      <c r="M57" s="138"/>
      <c r="N57" s="131" t="s">
        <v>18</v>
      </c>
      <c r="O57" s="139" t="s">
        <v>16</v>
      </c>
      <c r="P57" s="139">
        <v>1976</v>
      </c>
      <c r="Q57" s="139" t="s">
        <v>21</v>
      </c>
      <c r="R57" s="140" t="s">
        <v>105</v>
      </c>
      <c r="S57" s="141">
        <v>0.03364583333333333</v>
      </c>
      <c r="T57" s="279">
        <v>10</v>
      </c>
      <c r="U57" s="134">
        <v>0.003364583333333333</v>
      </c>
      <c r="V57" s="141"/>
      <c r="W57" s="279"/>
      <c r="X57" s="134"/>
      <c r="Y57" s="313"/>
      <c r="Z57" s="279"/>
      <c r="AA57" s="134"/>
      <c r="AB57" s="313"/>
      <c r="AC57" s="279"/>
      <c r="AD57" s="134"/>
      <c r="AE57" s="313"/>
      <c r="AF57" s="279"/>
      <c r="AG57" s="134"/>
      <c r="AH57" s="319"/>
      <c r="AI57" s="289"/>
      <c r="AJ57" s="290"/>
      <c r="AK57" s="281"/>
      <c r="AL57" s="281"/>
      <c r="AM57" s="281"/>
      <c r="AN57" s="281"/>
      <c r="AO57" s="281"/>
      <c r="AP57" s="281"/>
      <c r="AQ57" s="282"/>
      <c r="AR57" s="282"/>
      <c r="AS57" s="282"/>
      <c r="AT57" s="282"/>
      <c r="AU57" s="282"/>
      <c r="AV57" s="282"/>
      <c r="AW57" s="282"/>
      <c r="AX57" s="282"/>
      <c r="AY57" s="282"/>
      <c r="AZ57" s="282"/>
      <c r="BA57" s="282"/>
      <c r="BB57" s="282"/>
      <c r="BC57" s="282"/>
      <c r="BD57" s="282"/>
      <c r="BE57" s="282"/>
      <c r="BF57" s="282"/>
      <c r="BG57" s="282"/>
      <c r="BH57" s="282"/>
      <c r="BI57" s="282"/>
      <c r="BJ57" s="282"/>
      <c r="BK57" s="282"/>
      <c r="BL57" s="282"/>
      <c r="BM57" s="282"/>
      <c r="BN57" s="282"/>
      <c r="BO57" s="282"/>
      <c r="BP57" s="282"/>
      <c r="BQ57" s="282"/>
      <c r="BR57" s="282"/>
      <c r="BS57" s="282"/>
      <c r="BT57" s="282"/>
    </row>
    <row r="58" spans="1:72" s="318" customFormat="1" ht="12.75" customHeight="1">
      <c r="A58" s="283">
        <v>55</v>
      </c>
      <c r="B58" s="284">
        <v>956</v>
      </c>
      <c r="C58" s="285" t="s">
        <v>222</v>
      </c>
      <c r="D58" s="286">
        <v>0.03364583333333333</v>
      </c>
      <c r="E58" s="277"/>
      <c r="F58" s="277"/>
      <c r="G58" s="287">
        <v>10</v>
      </c>
      <c r="H58" s="288">
        <v>0.003364583333333333</v>
      </c>
      <c r="I58" s="127">
        <v>19</v>
      </c>
      <c r="J58" s="137"/>
      <c r="K58" s="127"/>
      <c r="L58" s="127"/>
      <c r="M58" s="138"/>
      <c r="N58" s="131" t="s">
        <v>18</v>
      </c>
      <c r="O58" s="139" t="s">
        <v>16</v>
      </c>
      <c r="P58" s="139">
        <v>1975</v>
      </c>
      <c r="Q58" s="139" t="s">
        <v>21</v>
      </c>
      <c r="R58" s="140" t="s">
        <v>105</v>
      </c>
      <c r="S58" s="141">
        <v>0.03364583333333333</v>
      </c>
      <c r="T58" s="279">
        <v>10</v>
      </c>
      <c r="U58" s="134">
        <v>0.003364583333333333</v>
      </c>
      <c r="V58" s="141"/>
      <c r="W58" s="279"/>
      <c r="X58" s="134"/>
      <c r="Y58" s="313"/>
      <c r="Z58" s="279"/>
      <c r="AA58" s="134"/>
      <c r="AB58" s="313"/>
      <c r="AC58" s="279"/>
      <c r="AD58" s="134"/>
      <c r="AE58" s="313"/>
      <c r="AF58" s="279"/>
      <c r="AG58" s="134"/>
      <c r="AH58" s="319"/>
      <c r="AI58" s="289"/>
      <c r="AJ58" s="290"/>
      <c r="AK58" s="281"/>
      <c r="AL58" s="281"/>
      <c r="AM58" s="281"/>
      <c r="AN58" s="281"/>
      <c r="AO58" s="281"/>
      <c r="AP58" s="281"/>
      <c r="AQ58" s="282"/>
      <c r="AR58" s="282"/>
      <c r="AS58" s="282"/>
      <c r="AT58" s="282"/>
      <c r="AU58" s="282"/>
      <c r="AV58" s="282"/>
      <c r="AW58" s="282"/>
      <c r="AX58" s="282"/>
      <c r="AY58" s="282"/>
      <c r="AZ58" s="282"/>
      <c r="BA58" s="282"/>
      <c r="BB58" s="282"/>
      <c r="BC58" s="282"/>
      <c r="BD58" s="282"/>
      <c r="BE58" s="282"/>
      <c r="BF58" s="282"/>
      <c r="BG58" s="282"/>
      <c r="BH58" s="282"/>
      <c r="BI58" s="282"/>
      <c r="BJ58" s="282"/>
      <c r="BK58" s="282"/>
      <c r="BL58" s="282"/>
      <c r="BM58" s="282"/>
      <c r="BN58" s="282"/>
      <c r="BO58" s="282"/>
      <c r="BP58" s="282"/>
      <c r="BQ58" s="282"/>
      <c r="BR58" s="282"/>
      <c r="BS58" s="282"/>
      <c r="BT58" s="282"/>
    </row>
    <row r="59" spans="1:72" s="318" customFormat="1" ht="12.75" customHeight="1">
      <c r="A59" s="283">
        <v>56</v>
      </c>
      <c r="B59" s="284">
        <v>964</v>
      </c>
      <c r="C59" s="285" t="s">
        <v>226</v>
      </c>
      <c r="D59" s="286">
        <v>0.03459490740740741</v>
      </c>
      <c r="E59" s="277"/>
      <c r="F59" s="277"/>
      <c r="G59" s="287">
        <v>10</v>
      </c>
      <c r="H59" s="288">
        <v>0.003459490740740741</v>
      </c>
      <c r="I59" s="127"/>
      <c r="J59" s="137">
        <v>24</v>
      </c>
      <c r="K59" s="127"/>
      <c r="L59" s="127"/>
      <c r="M59" s="138"/>
      <c r="N59" s="131" t="s">
        <v>18</v>
      </c>
      <c r="O59" s="139" t="s">
        <v>16</v>
      </c>
      <c r="P59" s="139">
        <v>1973</v>
      </c>
      <c r="Q59" s="139" t="s">
        <v>24</v>
      </c>
      <c r="R59" s="140" t="s">
        <v>142</v>
      </c>
      <c r="S59" s="313"/>
      <c r="T59" s="279"/>
      <c r="U59" s="134"/>
      <c r="V59" s="313">
        <v>0.03459490740740741</v>
      </c>
      <c r="W59" s="279">
        <v>10</v>
      </c>
      <c r="X59" s="134">
        <v>0.003459490740740741</v>
      </c>
      <c r="Y59" s="141"/>
      <c r="Z59" s="279"/>
      <c r="AA59" s="134"/>
      <c r="AB59" s="313"/>
      <c r="AC59" s="279"/>
      <c r="AD59" s="134"/>
      <c r="AE59" s="141"/>
      <c r="AF59" s="279"/>
      <c r="AG59" s="134"/>
      <c r="AH59" s="314"/>
      <c r="AI59" s="289"/>
      <c r="AJ59" s="290"/>
      <c r="AK59" s="281"/>
      <c r="AL59" s="281"/>
      <c r="AM59" s="281"/>
      <c r="AN59" s="281"/>
      <c r="AO59" s="281"/>
      <c r="AP59" s="281"/>
      <c r="AQ59" s="282"/>
      <c r="AR59" s="282"/>
      <c r="AS59" s="282"/>
      <c r="AT59" s="282"/>
      <c r="AU59" s="282"/>
      <c r="AV59" s="282"/>
      <c r="AW59" s="282"/>
      <c r="AX59" s="282"/>
      <c r="AY59" s="282"/>
      <c r="AZ59" s="282"/>
      <c r="BA59" s="282"/>
      <c r="BB59" s="282"/>
      <c r="BC59" s="282"/>
      <c r="BD59" s="282"/>
      <c r="BE59" s="282"/>
      <c r="BF59" s="282"/>
      <c r="BG59" s="282"/>
      <c r="BH59" s="282"/>
      <c r="BI59" s="282"/>
      <c r="BJ59" s="282"/>
      <c r="BK59" s="282"/>
      <c r="BL59" s="282"/>
      <c r="BM59" s="282"/>
      <c r="BN59" s="282"/>
      <c r="BO59" s="282"/>
      <c r="BP59" s="282"/>
      <c r="BQ59" s="282"/>
      <c r="BR59" s="282"/>
      <c r="BS59" s="282"/>
      <c r="BT59" s="282"/>
    </row>
    <row r="60" spans="1:72" s="318" customFormat="1" ht="12.75" customHeight="1">
      <c r="A60" s="283">
        <v>57</v>
      </c>
      <c r="B60" s="284">
        <v>971</v>
      </c>
      <c r="C60" s="285" t="s">
        <v>305</v>
      </c>
      <c r="D60" s="286">
        <v>0.03533564814814815</v>
      </c>
      <c r="E60" s="277"/>
      <c r="F60" s="277"/>
      <c r="G60" s="287">
        <v>10</v>
      </c>
      <c r="H60" s="288">
        <v>0.003533564814814815</v>
      </c>
      <c r="I60" s="127"/>
      <c r="J60" s="137"/>
      <c r="K60" s="127">
        <v>24</v>
      </c>
      <c r="L60" s="127"/>
      <c r="M60" s="138"/>
      <c r="N60" s="131" t="s">
        <v>18</v>
      </c>
      <c r="O60" s="139" t="s">
        <v>16</v>
      </c>
      <c r="P60" s="139">
        <v>1967</v>
      </c>
      <c r="Q60" s="139" t="s">
        <v>24</v>
      </c>
      <c r="R60" s="140" t="s">
        <v>82</v>
      </c>
      <c r="S60" s="313"/>
      <c r="T60" s="279"/>
      <c r="U60" s="134"/>
      <c r="V60" s="313"/>
      <c r="W60" s="279"/>
      <c r="X60" s="134"/>
      <c r="Y60" s="313">
        <v>0.03533564814814815</v>
      </c>
      <c r="Z60" s="279">
        <v>10</v>
      </c>
      <c r="AA60" s="134">
        <v>0.003533564814814815</v>
      </c>
      <c r="AB60" s="141"/>
      <c r="AC60" s="279"/>
      <c r="AD60" s="134"/>
      <c r="AE60" s="141"/>
      <c r="AF60" s="279"/>
      <c r="AG60" s="134"/>
      <c r="AH60" s="314"/>
      <c r="AI60" s="289"/>
      <c r="AJ60" s="290"/>
      <c r="AK60" s="281"/>
      <c r="AL60" s="281"/>
      <c r="AM60" s="281"/>
      <c r="AN60" s="281"/>
      <c r="AO60" s="281"/>
      <c r="AP60" s="281"/>
      <c r="AQ60" s="282"/>
      <c r="AR60" s="282"/>
      <c r="AS60" s="282"/>
      <c r="AT60" s="282"/>
      <c r="AU60" s="282"/>
      <c r="AV60" s="282"/>
      <c r="AW60" s="282"/>
      <c r="AX60" s="282"/>
      <c r="AY60" s="282"/>
      <c r="AZ60" s="282"/>
      <c r="BA60" s="282"/>
      <c r="BB60" s="282"/>
      <c r="BC60" s="282"/>
      <c r="BD60" s="282"/>
      <c r="BE60" s="282"/>
      <c r="BF60" s="282"/>
      <c r="BG60" s="282"/>
      <c r="BH60" s="282"/>
      <c r="BI60" s="282"/>
      <c r="BJ60" s="282"/>
      <c r="BK60" s="282"/>
      <c r="BL60" s="282"/>
      <c r="BM60" s="282"/>
      <c r="BN60" s="282"/>
      <c r="BO60" s="282"/>
      <c r="BP60" s="282"/>
      <c r="BQ60" s="282"/>
      <c r="BR60" s="282"/>
      <c r="BS60" s="282"/>
      <c r="BT60" s="282"/>
    </row>
    <row r="61" spans="1:72" s="318" customFormat="1" ht="12.75" customHeight="1">
      <c r="A61" s="283">
        <v>58</v>
      </c>
      <c r="B61" s="284">
        <v>953</v>
      </c>
      <c r="C61" s="285" t="s">
        <v>229</v>
      </c>
      <c r="D61" s="286">
        <v>0.03643518518518519</v>
      </c>
      <c r="E61" s="277"/>
      <c r="F61" s="277"/>
      <c r="G61" s="287">
        <v>10</v>
      </c>
      <c r="H61" s="288">
        <v>0.003643518518518519</v>
      </c>
      <c r="I61" s="127">
        <v>28</v>
      </c>
      <c r="J61" s="137"/>
      <c r="K61" s="127"/>
      <c r="L61" s="127"/>
      <c r="M61" s="138"/>
      <c r="N61" s="131" t="s">
        <v>18</v>
      </c>
      <c r="O61" s="139" t="s">
        <v>16</v>
      </c>
      <c r="P61" s="139">
        <v>1984</v>
      </c>
      <c r="Q61" s="139" t="s">
        <v>24</v>
      </c>
      <c r="R61" s="140" t="s">
        <v>105</v>
      </c>
      <c r="S61" s="313">
        <v>0.03643518518518519</v>
      </c>
      <c r="T61" s="279">
        <v>10</v>
      </c>
      <c r="U61" s="134">
        <v>0.003643518518518519</v>
      </c>
      <c r="V61" s="313"/>
      <c r="W61" s="279"/>
      <c r="X61" s="134"/>
      <c r="Y61" s="141"/>
      <c r="Z61" s="279"/>
      <c r="AA61" s="134"/>
      <c r="AB61" s="141"/>
      <c r="AC61" s="279"/>
      <c r="AD61" s="134"/>
      <c r="AE61" s="141"/>
      <c r="AF61" s="279"/>
      <c r="AG61" s="134"/>
      <c r="AH61" s="314"/>
      <c r="AI61" s="289"/>
      <c r="AJ61" s="290"/>
      <c r="AK61" s="281"/>
      <c r="AL61" s="281"/>
      <c r="AM61" s="281"/>
      <c r="AN61" s="281"/>
      <c r="AO61" s="281"/>
      <c r="AP61" s="281"/>
      <c r="AQ61" s="282"/>
      <c r="AR61" s="282"/>
      <c r="AS61" s="282"/>
      <c r="AT61" s="282"/>
      <c r="AU61" s="282"/>
      <c r="AV61" s="282"/>
      <c r="AW61" s="282"/>
      <c r="AX61" s="282"/>
      <c r="AY61" s="282"/>
      <c r="AZ61" s="282"/>
      <c r="BA61" s="282"/>
      <c r="BB61" s="282"/>
      <c r="BC61" s="282"/>
      <c r="BD61" s="282"/>
      <c r="BE61" s="282"/>
      <c r="BF61" s="282"/>
      <c r="BG61" s="282"/>
      <c r="BH61" s="282"/>
      <c r="BI61" s="282"/>
      <c r="BJ61" s="282"/>
      <c r="BK61" s="282"/>
      <c r="BL61" s="282"/>
      <c r="BM61" s="282"/>
      <c r="BN61" s="282"/>
      <c r="BO61" s="282"/>
      <c r="BP61" s="282"/>
      <c r="BQ61" s="282"/>
      <c r="BR61" s="282"/>
      <c r="BS61" s="282"/>
      <c r="BT61" s="282"/>
    </row>
    <row r="62" spans="1:72" s="318" customFormat="1" ht="12.75" customHeight="1">
      <c r="A62" s="283">
        <v>59</v>
      </c>
      <c r="B62" s="284">
        <v>965</v>
      </c>
      <c r="C62" s="285" t="s">
        <v>230</v>
      </c>
      <c r="D62" s="286">
        <v>0.03662037037037037</v>
      </c>
      <c r="E62" s="277"/>
      <c r="F62" s="277"/>
      <c r="G62" s="287">
        <v>10</v>
      </c>
      <c r="H62" s="288">
        <v>0.0036620370370370374</v>
      </c>
      <c r="I62" s="127"/>
      <c r="J62" s="137">
        <v>27</v>
      </c>
      <c r="K62" s="127"/>
      <c r="L62" s="127"/>
      <c r="M62" s="138"/>
      <c r="N62" s="131" t="s">
        <v>18</v>
      </c>
      <c r="O62" s="139" t="s">
        <v>16</v>
      </c>
      <c r="P62" s="139">
        <v>1982</v>
      </c>
      <c r="Q62" s="139" t="s">
        <v>21</v>
      </c>
      <c r="R62" s="140" t="s">
        <v>146</v>
      </c>
      <c r="S62" s="313"/>
      <c r="T62" s="279"/>
      <c r="U62" s="134"/>
      <c r="V62" s="313">
        <v>0.03662037037037037</v>
      </c>
      <c r="W62" s="279">
        <v>10</v>
      </c>
      <c r="X62" s="134">
        <v>0.0036620370370370374</v>
      </c>
      <c r="Y62" s="141"/>
      <c r="Z62" s="279"/>
      <c r="AA62" s="134"/>
      <c r="AB62" s="141"/>
      <c r="AC62" s="279"/>
      <c r="AD62" s="134"/>
      <c r="AE62" s="141"/>
      <c r="AF62" s="279"/>
      <c r="AG62" s="134"/>
      <c r="AH62" s="314"/>
      <c r="AI62" s="289"/>
      <c r="AJ62" s="290"/>
      <c r="AK62" s="281"/>
      <c r="AL62" s="281"/>
      <c r="AM62" s="281"/>
      <c r="AN62" s="281"/>
      <c r="AO62" s="281"/>
      <c r="AP62" s="281"/>
      <c r="AQ62" s="282"/>
      <c r="AR62" s="282"/>
      <c r="AS62" s="282"/>
      <c r="AT62" s="282"/>
      <c r="AU62" s="282"/>
      <c r="AV62" s="282"/>
      <c r="AW62" s="282"/>
      <c r="AX62" s="282"/>
      <c r="AY62" s="282"/>
      <c r="AZ62" s="282"/>
      <c r="BA62" s="282"/>
      <c r="BB62" s="282"/>
      <c r="BC62" s="282"/>
      <c r="BD62" s="282"/>
      <c r="BE62" s="282"/>
      <c r="BF62" s="282"/>
      <c r="BG62" s="282"/>
      <c r="BH62" s="282"/>
      <c r="BI62" s="282"/>
      <c r="BJ62" s="282"/>
      <c r="BK62" s="282"/>
      <c r="BL62" s="282"/>
      <c r="BM62" s="282"/>
      <c r="BN62" s="282"/>
      <c r="BO62" s="282"/>
      <c r="BP62" s="282"/>
      <c r="BQ62" s="282"/>
      <c r="BR62" s="282"/>
      <c r="BS62" s="282"/>
      <c r="BT62" s="282"/>
    </row>
    <row r="63" spans="1:72" s="318" customFormat="1" ht="12.75" customHeight="1">
      <c r="A63" s="283">
        <v>60</v>
      </c>
      <c r="B63" s="284">
        <v>927</v>
      </c>
      <c r="C63" s="285" t="s">
        <v>231</v>
      </c>
      <c r="D63" s="286">
        <v>0.03704861111111111</v>
      </c>
      <c r="E63" s="277"/>
      <c r="F63" s="277"/>
      <c r="G63" s="287">
        <v>10</v>
      </c>
      <c r="H63" s="288">
        <v>0.003704861111111111</v>
      </c>
      <c r="I63" s="127">
        <v>29</v>
      </c>
      <c r="J63" s="137"/>
      <c r="K63" s="127"/>
      <c r="L63" s="127"/>
      <c r="M63" s="138"/>
      <c r="N63" s="131" t="s">
        <v>18</v>
      </c>
      <c r="O63" s="139" t="s">
        <v>16</v>
      </c>
      <c r="P63" s="139">
        <v>1978</v>
      </c>
      <c r="Q63" s="139" t="s">
        <v>21</v>
      </c>
      <c r="R63" s="140" t="s">
        <v>23</v>
      </c>
      <c r="S63" s="313">
        <v>0.03704861111111111</v>
      </c>
      <c r="T63" s="279">
        <v>10</v>
      </c>
      <c r="U63" s="134">
        <v>0.003704861111111111</v>
      </c>
      <c r="V63" s="313"/>
      <c r="W63" s="279"/>
      <c r="X63" s="134"/>
      <c r="Y63" s="141"/>
      <c r="Z63" s="279"/>
      <c r="AA63" s="134"/>
      <c r="AB63" s="141"/>
      <c r="AC63" s="279"/>
      <c r="AD63" s="134"/>
      <c r="AE63" s="313"/>
      <c r="AF63" s="279"/>
      <c r="AG63" s="134"/>
      <c r="AH63" s="319"/>
      <c r="AI63" s="289"/>
      <c r="AJ63" s="290"/>
      <c r="AK63" s="281"/>
      <c r="AL63" s="281"/>
      <c r="AM63" s="281"/>
      <c r="AN63" s="281"/>
      <c r="AO63" s="281"/>
      <c r="AP63" s="281"/>
      <c r="AQ63" s="282"/>
      <c r="AR63" s="282"/>
      <c r="AS63" s="282"/>
      <c r="AT63" s="282"/>
      <c r="AU63" s="282"/>
      <c r="AV63" s="282"/>
      <c r="AW63" s="282"/>
      <c r="AX63" s="282"/>
      <c r="AY63" s="282"/>
      <c r="AZ63" s="282"/>
      <c r="BA63" s="282"/>
      <c r="BB63" s="282"/>
      <c r="BC63" s="282"/>
      <c r="BD63" s="282"/>
      <c r="BE63" s="282"/>
      <c r="BF63" s="282"/>
      <c r="BG63" s="282"/>
      <c r="BH63" s="282"/>
      <c r="BI63" s="282"/>
      <c r="BJ63" s="282"/>
      <c r="BK63" s="282"/>
      <c r="BL63" s="282"/>
      <c r="BM63" s="282"/>
      <c r="BN63" s="282"/>
      <c r="BO63" s="282"/>
      <c r="BP63" s="282"/>
      <c r="BQ63" s="282"/>
      <c r="BR63" s="282"/>
      <c r="BS63" s="282"/>
      <c r="BT63" s="282"/>
    </row>
    <row r="64" spans="1:72" s="464" customFormat="1" ht="12.75" customHeight="1">
      <c r="A64" s="426">
        <v>61</v>
      </c>
      <c r="B64" s="427">
        <v>983</v>
      </c>
      <c r="C64" s="428" t="s">
        <v>374</v>
      </c>
      <c r="D64" s="429">
        <v>0.037488425925925925</v>
      </c>
      <c r="E64" s="430"/>
      <c r="F64" s="430"/>
      <c r="G64" s="431">
        <v>10</v>
      </c>
      <c r="H64" s="432">
        <v>0.0037488425925925927</v>
      </c>
      <c r="I64" s="433"/>
      <c r="J64" s="434"/>
      <c r="K64" s="433"/>
      <c r="L64" s="433"/>
      <c r="M64" s="435">
        <v>30</v>
      </c>
      <c r="N64" s="461" t="s">
        <v>18</v>
      </c>
      <c r="O64" s="462" t="s">
        <v>39</v>
      </c>
      <c r="P64" s="462">
        <v>1976</v>
      </c>
      <c r="Q64" s="462" t="s">
        <v>21</v>
      </c>
      <c r="R64" s="437" t="s">
        <v>23</v>
      </c>
      <c r="S64" s="438"/>
      <c r="T64" s="439"/>
      <c r="U64" s="440"/>
      <c r="V64" s="438"/>
      <c r="W64" s="439"/>
      <c r="X64" s="440"/>
      <c r="Y64" s="438"/>
      <c r="Z64" s="439"/>
      <c r="AA64" s="440"/>
      <c r="AB64" s="463"/>
      <c r="AC64" s="439"/>
      <c r="AD64" s="440"/>
      <c r="AE64" s="438">
        <v>0.037488425925925925</v>
      </c>
      <c r="AF64" s="439">
        <v>10</v>
      </c>
      <c r="AG64" s="440">
        <v>0.0037488425925925927</v>
      </c>
      <c r="AH64" s="442"/>
      <c r="AI64" s="443"/>
      <c r="AJ64" s="444"/>
      <c r="AK64" s="445"/>
      <c r="AL64" s="445"/>
      <c r="AM64" s="445"/>
      <c r="AN64" s="445"/>
      <c r="AO64" s="445"/>
      <c r="AP64" s="445"/>
      <c r="AQ64" s="446"/>
      <c r="AR64" s="446"/>
      <c r="AS64" s="446"/>
      <c r="AT64" s="446"/>
      <c r="AU64" s="446"/>
      <c r="AV64" s="446"/>
      <c r="AW64" s="446"/>
      <c r="AX64" s="446"/>
      <c r="AY64" s="446"/>
      <c r="AZ64" s="446"/>
      <c r="BA64" s="446"/>
      <c r="BB64" s="446"/>
      <c r="BC64" s="446"/>
      <c r="BD64" s="446"/>
      <c r="BE64" s="446"/>
      <c r="BF64" s="446"/>
      <c r="BG64" s="446"/>
      <c r="BH64" s="446"/>
      <c r="BI64" s="446"/>
      <c r="BJ64" s="446"/>
      <c r="BK64" s="446"/>
      <c r="BL64" s="446"/>
      <c r="BM64" s="446"/>
      <c r="BN64" s="446"/>
      <c r="BO64" s="446"/>
      <c r="BP64" s="446"/>
      <c r="BQ64" s="446"/>
      <c r="BR64" s="446"/>
      <c r="BS64" s="446"/>
      <c r="BT64" s="446"/>
    </row>
    <row r="65" spans="1:72" s="318" customFormat="1" ht="12.75" customHeight="1">
      <c r="A65" s="283">
        <v>62</v>
      </c>
      <c r="B65" s="284">
        <v>954</v>
      </c>
      <c r="C65" s="285" t="s">
        <v>233</v>
      </c>
      <c r="D65" s="286">
        <v>0.03774305555555556</v>
      </c>
      <c r="E65" s="277"/>
      <c r="F65" s="277"/>
      <c r="G65" s="287">
        <v>10</v>
      </c>
      <c r="H65" s="288">
        <v>0.003774305555555556</v>
      </c>
      <c r="I65" s="127">
        <v>30</v>
      </c>
      <c r="J65" s="137"/>
      <c r="K65" s="127"/>
      <c r="L65" s="127"/>
      <c r="M65" s="138"/>
      <c r="N65" s="131" t="s">
        <v>18</v>
      </c>
      <c r="O65" s="139" t="s">
        <v>16</v>
      </c>
      <c r="P65" s="139">
        <v>1968</v>
      </c>
      <c r="Q65" s="139" t="s">
        <v>24</v>
      </c>
      <c r="R65" s="140" t="s">
        <v>105</v>
      </c>
      <c r="S65" s="313">
        <v>0.03774305555555556</v>
      </c>
      <c r="T65" s="279">
        <v>10</v>
      </c>
      <c r="U65" s="134">
        <v>0.003774305555555556</v>
      </c>
      <c r="V65" s="313"/>
      <c r="W65" s="279"/>
      <c r="X65" s="134"/>
      <c r="Y65" s="313"/>
      <c r="Z65" s="279"/>
      <c r="AA65" s="134"/>
      <c r="AB65" s="141"/>
      <c r="AC65" s="279"/>
      <c r="AD65" s="134"/>
      <c r="AE65" s="313"/>
      <c r="AF65" s="279"/>
      <c r="AG65" s="134"/>
      <c r="AH65" s="319"/>
      <c r="AI65" s="289"/>
      <c r="AJ65" s="290"/>
      <c r="AK65" s="281"/>
      <c r="AL65" s="281"/>
      <c r="AM65" s="281"/>
      <c r="AN65" s="281"/>
      <c r="AO65" s="281"/>
      <c r="AP65" s="281"/>
      <c r="AQ65" s="282"/>
      <c r="AR65" s="282"/>
      <c r="AS65" s="282"/>
      <c r="AT65" s="282"/>
      <c r="AU65" s="282"/>
      <c r="AV65" s="282"/>
      <c r="AW65" s="282"/>
      <c r="AX65" s="282"/>
      <c r="AY65" s="282"/>
      <c r="AZ65" s="282"/>
      <c r="BA65" s="282"/>
      <c r="BB65" s="282"/>
      <c r="BC65" s="282"/>
      <c r="BD65" s="282"/>
      <c r="BE65" s="282"/>
      <c r="BF65" s="282"/>
      <c r="BG65" s="282"/>
      <c r="BH65" s="282"/>
      <c r="BI65" s="282"/>
      <c r="BJ65" s="282"/>
      <c r="BK65" s="282"/>
      <c r="BL65" s="282"/>
      <c r="BM65" s="282"/>
      <c r="BN65" s="282"/>
      <c r="BO65" s="282"/>
      <c r="BP65" s="282"/>
      <c r="BQ65" s="282"/>
      <c r="BR65" s="282"/>
      <c r="BS65" s="282"/>
      <c r="BT65" s="282"/>
    </row>
    <row r="66" spans="1:72" s="464" customFormat="1" ht="12.75" customHeight="1">
      <c r="A66" s="426">
        <v>63</v>
      </c>
      <c r="B66" s="427">
        <v>984</v>
      </c>
      <c r="C66" s="428" t="s">
        <v>375</v>
      </c>
      <c r="D66" s="429">
        <v>0.049918981481481474</v>
      </c>
      <c r="E66" s="430"/>
      <c r="F66" s="430"/>
      <c r="G66" s="431">
        <v>10</v>
      </c>
      <c r="H66" s="432">
        <v>0.004991898148148147</v>
      </c>
      <c r="I66" s="433"/>
      <c r="J66" s="434"/>
      <c r="K66" s="433"/>
      <c r="L66" s="433"/>
      <c r="M66" s="435">
        <v>34</v>
      </c>
      <c r="N66" s="461" t="s">
        <v>18</v>
      </c>
      <c r="O66" s="462" t="s">
        <v>39</v>
      </c>
      <c r="P66" s="462">
        <v>1984</v>
      </c>
      <c r="Q66" s="462" t="s">
        <v>21</v>
      </c>
      <c r="R66" s="437" t="s">
        <v>81</v>
      </c>
      <c r="S66" s="438"/>
      <c r="T66" s="439"/>
      <c r="U66" s="440"/>
      <c r="V66" s="438"/>
      <c r="W66" s="439"/>
      <c r="X66" s="440"/>
      <c r="Y66" s="438"/>
      <c r="Z66" s="439"/>
      <c r="AA66" s="440"/>
      <c r="AB66" s="463"/>
      <c r="AC66" s="439"/>
      <c r="AD66" s="440"/>
      <c r="AE66" s="438">
        <v>0.049918981481481474</v>
      </c>
      <c r="AF66" s="439">
        <v>10</v>
      </c>
      <c r="AG66" s="440">
        <v>0.004991898148148147</v>
      </c>
      <c r="AH66" s="442"/>
      <c r="AI66" s="443"/>
      <c r="AJ66" s="444"/>
      <c r="AK66" s="445"/>
      <c r="AL66" s="445"/>
      <c r="AM66" s="445"/>
      <c r="AN66" s="445"/>
      <c r="AO66" s="445"/>
      <c r="AP66" s="445"/>
      <c r="AQ66" s="446"/>
      <c r="AR66" s="446"/>
      <c r="AS66" s="446"/>
      <c r="AT66" s="446"/>
      <c r="AU66" s="446"/>
      <c r="AV66" s="446"/>
      <c r="AW66" s="446"/>
      <c r="AX66" s="446"/>
      <c r="AY66" s="446"/>
      <c r="AZ66" s="446"/>
      <c r="BA66" s="446"/>
      <c r="BB66" s="446"/>
      <c r="BC66" s="446"/>
      <c r="BD66" s="446"/>
      <c r="BE66" s="446"/>
      <c r="BF66" s="446"/>
      <c r="BG66" s="446"/>
      <c r="BH66" s="446"/>
      <c r="BI66" s="446"/>
      <c r="BJ66" s="446"/>
      <c r="BK66" s="446"/>
      <c r="BL66" s="446"/>
      <c r="BM66" s="446"/>
      <c r="BN66" s="446"/>
      <c r="BO66" s="446"/>
      <c r="BP66" s="446"/>
      <c r="BQ66" s="446"/>
      <c r="BR66" s="446"/>
      <c r="BS66" s="446"/>
      <c r="BT66" s="446"/>
    </row>
    <row r="67" spans="1:72" s="318" customFormat="1" ht="12.75" customHeight="1">
      <c r="A67" s="283">
        <v>64</v>
      </c>
      <c r="B67" s="284">
        <v>139</v>
      </c>
      <c r="C67" s="285" t="s">
        <v>238</v>
      </c>
      <c r="D67" s="286">
        <v>0.028043981481481482</v>
      </c>
      <c r="E67" s="277"/>
      <c r="F67" s="277"/>
      <c r="G67" s="287">
        <v>8.195</v>
      </c>
      <c r="H67" s="288">
        <v>0.0034220843784602173</v>
      </c>
      <c r="I67" s="127"/>
      <c r="J67" s="137">
        <v>39</v>
      </c>
      <c r="K67" s="127">
        <v>32</v>
      </c>
      <c r="L67" s="127">
        <v>44</v>
      </c>
      <c r="M67" s="138"/>
      <c r="N67" s="131" t="s">
        <v>18</v>
      </c>
      <c r="O67" s="139" t="s">
        <v>16</v>
      </c>
      <c r="P67" s="139">
        <v>1969</v>
      </c>
      <c r="Q67" s="139" t="s">
        <v>24</v>
      </c>
      <c r="R67" s="140" t="s">
        <v>82</v>
      </c>
      <c r="S67" s="313"/>
      <c r="T67" s="279"/>
      <c r="U67" s="134"/>
      <c r="V67" s="313">
        <v>0.007604166666666666</v>
      </c>
      <c r="W67" s="279">
        <v>2</v>
      </c>
      <c r="X67" s="134">
        <v>0.003802083333333333</v>
      </c>
      <c r="Y67" s="313">
        <v>0.006724537037037037</v>
      </c>
      <c r="Z67" s="279">
        <v>2</v>
      </c>
      <c r="AA67" s="134">
        <v>0.0033622685185185183</v>
      </c>
      <c r="AB67" s="313">
        <v>0.013715277777777778</v>
      </c>
      <c r="AC67" s="420">
        <v>4.195</v>
      </c>
      <c r="AD67" s="134">
        <v>0.0032694345119851673</v>
      </c>
      <c r="AE67" s="313"/>
      <c r="AF67" s="279"/>
      <c r="AG67" s="134"/>
      <c r="AH67" s="319"/>
      <c r="AI67" s="289"/>
      <c r="AJ67" s="290"/>
      <c r="AK67" s="281"/>
      <c r="AL67" s="281"/>
      <c r="AM67" s="281"/>
      <c r="AN67" s="281"/>
      <c r="AO67" s="281"/>
      <c r="AP67" s="281"/>
      <c r="AQ67" s="282"/>
      <c r="AR67" s="282"/>
      <c r="AS67" s="282"/>
      <c r="AT67" s="282"/>
      <c r="AU67" s="282"/>
      <c r="AV67" s="282"/>
      <c r="AW67" s="282"/>
      <c r="AX67" s="282"/>
      <c r="AY67" s="282"/>
      <c r="AZ67" s="282"/>
      <c r="BA67" s="282"/>
      <c r="BB67" s="282"/>
      <c r="BC67" s="282"/>
      <c r="BD67" s="282"/>
      <c r="BE67" s="282"/>
      <c r="BF67" s="282"/>
      <c r="BG67" s="282"/>
      <c r="BH67" s="282"/>
      <c r="BI67" s="282"/>
      <c r="BJ67" s="282"/>
      <c r="BK67" s="282"/>
      <c r="BL67" s="282"/>
      <c r="BM67" s="282"/>
      <c r="BN67" s="282"/>
      <c r="BO67" s="282"/>
      <c r="BP67" s="282"/>
      <c r="BQ67" s="282"/>
      <c r="BR67" s="282"/>
      <c r="BS67" s="282"/>
      <c r="BT67" s="282"/>
    </row>
    <row r="68" spans="1:72" s="455" customFormat="1" ht="12.75" customHeight="1">
      <c r="A68" s="448">
        <v>65</v>
      </c>
      <c r="B68" s="532">
        <v>975</v>
      </c>
      <c r="C68" s="533" t="s">
        <v>348</v>
      </c>
      <c r="D68" s="449">
        <v>0.013449074074074072</v>
      </c>
      <c r="E68" s="450"/>
      <c r="F68" s="450"/>
      <c r="G68" s="451">
        <v>4.195</v>
      </c>
      <c r="H68" s="452">
        <v>0.0032059771332715306</v>
      </c>
      <c r="I68" s="297"/>
      <c r="J68" s="534"/>
      <c r="K68" s="297"/>
      <c r="L68" s="297">
        <v>45</v>
      </c>
      <c r="M68" s="535">
        <v>40</v>
      </c>
      <c r="N68" s="541" t="s">
        <v>18</v>
      </c>
      <c r="O68" s="541" t="s">
        <v>16</v>
      </c>
      <c r="P68" s="541">
        <v>2001</v>
      </c>
      <c r="Q68" s="541" t="s">
        <v>158</v>
      </c>
      <c r="R68" s="537" t="s">
        <v>82</v>
      </c>
      <c r="S68" s="539"/>
      <c r="T68" s="453"/>
      <c r="U68" s="302"/>
      <c r="V68" s="539"/>
      <c r="W68" s="453"/>
      <c r="X68" s="302"/>
      <c r="Y68" s="539"/>
      <c r="Z68" s="453"/>
      <c r="AA68" s="302"/>
      <c r="AB68" s="539">
        <v>0.007106481481481481</v>
      </c>
      <c r="AC68" s="476">
        <v>2.195</v>
      </c>
      <c r="AD68" s="302">
        <v>0.0032375769847296045</v>
      </c>
      <c r="AE68" s="538">
        <v>0.0063425925925925915</v>
      </c>
      <c r="AF68" s="453">
        <v>2</v>
      </c>
      <c r="AG68" s="302">
        <v>0.0031712962962962958</v>
      </c>
      <c r="AH68" s="542"/>
      <c r="AI68" s="454"/>
      <c r="AJ68" s="303"/>
      <c r="AK68" s="281"/>
      <c r="AL68" s="281"/>
      <c r="AM68" s="281"/>
      <c r="AN68" s="281"/>
      <c r="AO68" s="281"/>
      <c r="AP68" s="281"/>
      <c r="AQ68" s="282"/>
      <c r="AR68" s="282"/>
      <c r="AS68" s="282"/>
      <c r="AT68" s="282"/>
      <c r="AU68" s="282"/>
      <c r="AV68" s="282"/>
      <c r="AW68" s="282"/>
      <c r="AX68" s="282"/>
      <c r="AY68" s="282"/>
      <c r="AZ68" s="282"/>
      <c r="BA68" s="282"/>
      <c r="BB68" s="282"/>
      <c r="BC68" s="282"/>
      <c r="BD68" s="282"/>
      <c r="BE68" s="282"/>
      <c r="BF68" s="282"/>
      <c r="BG68" s="282"/>
      <c r="BH68" s="282"/>
      <c r="BI68" s="282"/>
      <c r="BJ68" s="282"/>
      <c r="BK68" s="282"/>
      <c r="BL68" s="282"/>
      <c r="BM68" s="282"/>
      <c r="BN68" s="282"/>
      <c r="BO68" s="282"/>
      <c r="BP68" s="282"/>
      <c r="BQ68" s="282"/>
      <c r="BR68" s="282"/>
      <c r="BS68" s="282"/>
      <c r="BT68" s="282"/>
    </row>
    <row r="69" spans="1:42" s="562" customFormat="1" ht="12.75" customHeight="1" thickBot="1">
      <c r="A69" s="543">
        <v>66</v>
      </c>
      <c r="B69" s="544">
        <v>138</v>
      </c>
      <c r="C69" s="545" t="s">
        <v>237</v>
      </c>
      <c r="D69" s="546">
        <v>0.007592592592592593</v>
      </c>
      <c r="E69" s="547"/>
      <c r="F69" s="547"/>
      <c r="G69" s="548">
        <v>2</v>
      </c>
      <c r="H69" s="549">
        <v>0.0037962962962962963</v>
      </c>
      <c r="I69" s="550"/>
      <c r="J69" s="551">
        <v>38</v>
      </c>
      <c r="K69" s="550"/>
      <c r="L69" s="550"/>
      <c r="M69" s="552"/>
      <c r="N69" s="553" t="s">
        <v>18</v>
      </c>
      <c r="O69" s="553" t="s">
        <v>16</v>
      </c>
      <c r="P69" s="553">
        <v>2005</v>
      </c>
      <c r="Q69" s="553" t="s">
        <v>158</v>
      </c>
      <c r="R69" s="554" t="s">
        <v>82</v>
      </c>
      <c r="S69" s="555"/>
      <c r="T69" s="556"/>
      <c r="U69" s="557"/>
      <c r="V69" s="555">
        <v>0.007592592592592593</v>
      </c>
      <c r="W69" s="556">
        <v>2</v>
      </c>
      <c r="X69" s="557">
        <v>0.0037962962962962963</v>
      </c>
      <c r="Y69" s="555"/>
      <c r="Z69" s="556"/>
      <c r="AA69" s="557"/>
      <c r="AB69" s="555"/>
      <c r="AC69" s="556"/>
      <c r="AD69" s="557"/>
      <c r="AE69" s="555"/>
      <c r="AF69" s="556"/>
      <c r="AG69" s="557"/>
      <c r="AH69" s="558"/>
      <c r="AI69" s="559"/>
      <c r="AJ69" s="560"/>
      <c r="AK69" s="561"/>
      <c r="AL69" s="561"/>
      <c r="AM69" s="561"/>
      <c r="AN69" s="561"/>
      <c r="AO69" s="561"/>
      <c r="AP69" s="561"/>
    </row>
    <row r="70" spans="1:42" s="330" customFormat="1" ht="12" customHeight="1" thickTop="1">
      <c r="A70" s="322">
        <v>1</v>
      </c>
      <c r="B70" s="563">
        <v>98</v>
      </c>
      <c r="C70" s="564" t="s">
        <v>239</v>
      </c>
      <c r="D70" s="323">
        <v>0.10266203703703705</v>
      </c>
      <c r="E70" s="324">
        <v>0.0055092592592592415</v>
      </c>
      <c r="F70" s="324"/>
      <c r="G70" s="565">
        <v>21.0975</v>
      </c>
      <c r="H70" s="325">
        <v>0.004866075934922955</v>
      </c>
      <c r="I70" s="421">
        <v>1</v>
      </c>
      <c r="J70" s="566">
        <v>1</v>
      </c>
      <c r="K70" s="421">
        <v>1</v>
      </c>
      <c r="L70" s="421">
        <v>1</v>
      </c>
      <c r="M70" s="567">
        <v>1</v>
      </c>
      <c r="N70" s="568" t="s">
        <v>123</v>
      </c>
      <c r="O70" s="568" t="s">
        <v>39</v>
      </c>
      <c r="P70" s="568">
        <v>1976</v>
      </c>
      <c r="Q70" s="568" t="s">
        <v>40</v>
      </c>
      <c r="R70" s="569" t="s">
        <v>83</v>
      </c>
      <c r="S70" s="570">
        <v>0.024513888888888887</v>
      </c>
      <c r="T70" s="326">
        <v>5</v>
      </c>
      <c r="U70" s="327">
        <v>0.004902777777777778</v>
      </c>
      <c r="V70" s="570">
        <v>0.024375000000000004</v>
      </c>
      <c r="W70" s="326">
        <v>5</v>
      </c>
      <c r="X70" s="327">
        <v>0.004875000000000001</v>
      </c>
      <c r="Y70" s="570">
        <v>0.02428240740740741</v>
      </c>
      <c r="Z70" s="326">
        <v>5</v>
      </c>
      <c r="AA70" s="327">
        <v>0.004856481481481482</v>
      </c>
      <c r="AB70" s="570">
        <v>0.029490740740740744</v>
      </c>
      <c r="AC70" s="571">
        <v>6.0975</v>
      </c>
      <c r="AD70" s="327">
        <v>0.00483652984677995</v>
      </c>
      <c r="AE70" s="570">
        <v>0.025914351851851855</v>
      </c>
      <c r="AF70" s="326">
        <v>5</v>
      </c>
      <c r="AG70" s="327">
        <v>0.005182870370370371</v>
      </c>
      <c r="AH70" s="572"/>
      <c r="AI70" s="328"/>
      <c r="AJ70" s="422"/>
      <c r="AK70" s="329"/>
      <c r="AL70" s="329"/>
      <c r="AM70" s="329"/>
      <c r="AN70" s="329"/>
      <c r="AO70" s="329"/>
      <c r="AP70" s="329"/>
    </row>
    <row r="71" spans="1:42" s="594" customFormat="1" ht="12" customHeight="1" thickBot="1">
      <c r="A71" s="573">
        <v>2</v>
      </c>
      <c r="B71" s="574">
        <v>133</v>
      </c>
      <c r="C71" s="575" t="s">
        <v>240</v>
      </c>
      <c r="D71" s="576">
        <v>0.1081712962962963</v>
      </c>
      <c r="E71" s="577">
        <v>0.015451388888888903</v>
      </c>
      <c r="F71" s="577">
        <v>0.0055092592592592415</v>
      </c>
      <c r="G71" s="578">
        <v>21.0975</v>
      </c>
      <c r="H71" s="579">
        <v>0.005127209209446441</v>
      </c>
      <c r="I71" s="580">
        <v>2</v>
      </c>
      <c r="J71" s="581">
        <v>2</v>
      </c>
      <c r="K71" s="580">
        <v>2</v>
      </c>
      <c r="L71" s="580">
        <v>2</v>
      </c>
      <c r="M71" s="582"/>
      <c r="N71" s="583" t="s">
        <v>123</v>
      </c>
      <c r="O71" s="583" t="s">
        <v>39</v>
      </c>
      <c r="P71" s="583">
        <v>1973</v>
      </c>
      <c r="Q71" s="583" t="s">
        <v>45</v>
      </c>
      <c r="R71" s="584" t="s">
        <v>15</v>
      </c>
      <c r="S71" s="585">
        <v>0.026331018518518517</v>
      </c>
      <c r="T71" s="586">
        <v>5</v>
      </c>
      <c r="U71" s="587">
        <v>0.0052662037037037035</v>
      </c>
      <c r="V71" s="585">
        <v>0.02516203703703704</v>
      </c>
      <c r="W71" s="586">
        <v>5</v>
      </c>
      <c r="X71" s="587">
        <v>0.005032407407407407</v>
      </c>
      <c r="Y71" s="585">
        <v>0.025370370370370366</v>
      </c>
      <c r="Z71" s="586">
        <v>5</v>
      </c>
      <c r="AA71" s="587">
        <v>0.005074074074074073</v>
      </c>
      <c r="AB71" s="585">
        <v>0.03130787037037037</v>
      </c>
      <c r="AC71" s="588">
        <v>6.0975</v>
      </c>
      <c r="AD71" s="587">
        <v>0.005134542086161602</v>
      </c>
      <c r="AE71" s="589"/>
      <c r="AF71" s="586"/>
      <c r="AG71" s="587"/>
      <c r="AH71" s="590"/>
      <c r="AI71" s="591"/>
      <c r="AJ71" s="592"/>
      <c r="AK71" s="593"/>
      <c r="AL71" s="593"/>
      <c r="AM71" s="593"/>
      <c r="AN71" s="593"/>
      <c r="AO71" s="593"/>
      <c r="AP71" s="593"/>
    </row>
    <row r="72" spans="1:72" s="617" customFormat="1" ht="12" customHeight="1">
      <c r="A72" s="595">
        <v>3</v>
      </c>
      <c r="B72" s="596">
        <v>141</v>
      </c>
      <c r="C72" s="597" t="s">
        <v>242</v>
      </c>
      <c r="D72" s="598">
        <v>0.1236226851851852</v>
      </c>
      <c r="E72" s="599"/>
      <c r="F72" s="599"/>
      <c r="G72" s="600">
        <v>21.0975</v>
      </c>
      <c r="H72" s="601">
        <v>0.0058595892966079016</v>
      </c>
      <c r="I72" s="602"/>
      <c r="J72" s="603">
        <v>3</v>
      </c>
      <c r="K72" s="602">
        <v>3</v>
      </c>
      <c r="L72" s="602">
        <v>3</v>
      </c>
      <c r="M72" s="604">
        <v>2</v>
      </c>
      <c r="N72" s="605" t="s">
        <v>123</v>
      </c>
      <c r="O72" s="605" t="s">
        <v>39</v>
      </c>
      <c r="P72" s="605">
        <v>1962</v>
      </c>
      <c r="Q72" s="605" t="s">
        <v>161</v>
      </c>
      <c r="R72" s="606" t="s">
        <v>15</v>
      </c>
      <c r="S72" s="607"/>
      <c r="T72" s="608"/>
      <c r="U72" s="609"/>
      <c r="V72" s="607">
        <v>0.028981481481481483</v>
      </c>
      <c r="W72" s="608">
        <v>5</v>
      </c>
      <c r="X72" s="609">
        <v>0.005796296296296297</v>
      </c>
      <c r="Y72" s="610">
        <v>0.02974537037037037</v>
      </c>
      <c r="Z72" s="608">
        <v>5</v>
      </c>
      <c r="AA72" s="609">
        <v>0.005949074074074074</v>
      </c>
      <c r="AB72" s="610">
        <v>0.035833333333333335</v>
      </c>
      <c r="AC72" s="611">
        <v>6.0975</v>
      </c>
      <c r="AD72" s="609">
        <v>0.005876725433921006</v>
      </c>
      <c r="AE72" s="610">
        <v>0.0290625</v>
      </c>
      <c r="AF72" s="608">
        <v>5</v>
      </c>
      <c r="AG72" s="609">
        <v>0.0058125</v>
      </c>
      <c r="AH72" s="612">
        <v>0.1526851851851852</v>
      </c>
      <c r="AI72" s="613">
        <v>21.0975</v>
      </c>
      <c r="AJ72" s="614">
        <v>0.0058595892966079016</v>
      </c>
      <c r="AK72" s="615"/>
      <c r="AL72" s="615"/>
      <c r="AM72" s="615"/>
      <c r="AN72" s="615"/>
      <c r="AO72" s="615"/>
      <c r="AP72" s="615"/>
      <c r="AQ72" s="616"/>
      <c r="AR72" s="616"/>
      <c r="AS72" s="616"/>
      <c r="AT72" s="616"/>
      <c r="AU72" s="616"/>
      <c r="AV72" s="616"/>
      <c r="AW72" s="616"/>
      <c r="AX72" s="616"/>
      <c r="AY72" s="616"/>
      <c r="AZ72" s="616"/>
      <c r="BA72" s="616"/>
      <c r="BB72" s="616"/>
      <c r="BC72" s="616"/>
      <c r="BD72" s="616"/>
      <c r="BE72" s="616"/>
      <c r="BF72" s="616"/>
      <c r="BG72" s="616"/>
      <c r="BH72" s="616"/>
      <c r="BI72" s="616"/>
      <c r="BJ72" s="616"/>
      <c r="BK72" s="616"/>
      <c r="BL72" s="616"/>
      <c r="BM72" s="616"/>
      <c r="BN72" s="616"/>
      <c r="BO72" s="616"/>
      <c r="BP72" s="616"/>
      <c r="BQ72" s="616"/>
      <c r="BR72" s="616"/>
      <c r="BS72" s="616"/>
      <c r="BT72" s="616"/>
    </row>
    <row r="73" spans="1:72" s="641" customFormat="1" ht="12" customHeight="1" thickBot="1">
      <c r="A73" s="618">
        <v>4</v>
      </c>
      <c r="B73" s="619">
        <v>134</v>
      </c>
      <c r="C73" s="620" t="s">
        <v>241</v>
      </c>
      <c r="D73" s="621">
        <v>0.1304513888888889</v>
      </c>
      <c r="E73" s="622"/>
      <c r="F73" s="622"/>
      <c r="G73" s="623">
        <v>21.0975</v>
      </c>
      <c r="H73" s="624">
        <v>0.006183262893181131</v>
      </c>
      <c r="I73" s="625">
        <v>3</v>
      </c>
      <c r="J73" s="626">
        <v>4</v>
      </c>
      <c r="K73" s="625">
        <v>4</v>
      </c>
      <c r="L73" s="625"/>
      <c r="M73" s="627">
        <v>3</v>
      </c>
      <c r="N73" s="628" t="s">
        <v>123</v>
      </c>
      <c r="O73" s="628" t="s">
        <v>16</v>
      </c>
      <c r="P73" s="628">
        <v>1941</v>
      </c>
      <c r="Q73" s="628" t="s">
        <v>79</v>
      </c>
      <c r="R73" s="629" t="s">
        <v>15</v>
      </c>
      <c r="S73" s="630">
        <v>0.03043981481481482</v>
      </c>
      <c r="T73" s="631">
        <v>5</v>
      </c>
      <c r="U73" s="632">
        <v>0.006087962962962963</v>
      </c>
      <c r="V73" s="630">
        <v>0.031064814814814812</v>
      </c>
      <c r="W73" s="631">
        <v>5</v>
      </c>
      <c r="X73" s="632">
        <v>0.006212962962962963</v>
      </c>
      <c r="Y73" s="633">
        <v>0.03193287037037037</v>
      </c>
      <c r="Z73" s="631">
        <v>5</v>
      </c>
      <c r="AA73" s="632">
        <v>0.006386574074074074</v>
      </c>
      <c r="AB73" s="633"/>
      <c r="AC73" s="631"/>
      <c r="AD73" s="632"/>
      <c r="AE73" s="633">
        <v>0.03701388888888889</v>
      </c>
      <c r="AF73" s="634">
        <v>6.0975</v>
      </c>
      <c r="AG73" s="632">
        <v>0.006070338481162589</v>
      </c>
      <c r="AH73" s="635">
        <v>0.1674652777777778</v>
      </c>
      <c r="AI73" s="636">
        <v>21.0975</v>
      </c>
      <c r="AJ73" s="637">
        <v>0.006183262893181131</v>
      </c>
      <c r="AK73" s="638"/>
      <c r="AL73" s="639"/>
      <c r="AM73" s="638"/>
      <c r="AN73" s="638"/>
      <c r="AO73" s="638"/>
      <c r="AP73" s="638"/>
      <c r="AQ73" s="638"/>
      <c r="AR73" s="638"/>
      <c r="AS73" s="640"/>
      <c r="AT73" s="640"/>
      <c r="AU73" s="640"/>
      <c r="AV73" s="640"/>
      <c r="AW73" s="640"/>
      <c r="AX73" s="640"/>
      <c r="AY73" s="640"/>
      <c r="AZ73" s="640"/>
      <c r="BA73" s="640"/>
      <c r="BB73" s="640"/>
      <c r="BC73" s="640"/>
      <c r="BD73" s="640"/>
      <c r="BE73" s="640"/>
      <c r="BF73" s="640"/>
      <c r="BG73" s="640"/>
      <c r="BH73" s="640"/>
      <c r="BI73" s="640"/>
      <c r="BJ73" s="640"/>
      <c r="BK73" s="640"/>
      <c r="BL73" s="640"/>
      <c r="BM73" s="640"/>
      <c r="BN73" s="640"/>
      <c r="BO73" s="640"/>
      <c r="BP73" s="640"/>
      <c r="BQ73" s="640"/>
      <c r="BR73" s="640"/>
      <c r="BS73" s="640"/>
      <c r="BT73" s="640"/>
    </row>
    <row r="74" spans="1:50" ht="13.5" thickBot="1">
      <c r="A74" s="142"/>
      <c r="B74" s="143"/>
      <c r="C74" s="144"/>
      <c r="D74" s="642">
        <v>6.526030092592594</v>
      </c>
      <c r="E74" s="643"/>
      <c r="F74" s="643"/>
      <c r="G74" s="644">
        <v>1979.75</v>
      </c>
      <c r="H74" s="645">
        <v>0.003296391005224192</v>
      </c>
      <c r="I74" s="144"/>
      <c r="J74" s="145"/>
      <c r="K74" s="144"/>
      <c r="L74" s="144"/>
      <c r="M74" s="144"/>
      <c r="N74" s="144"/>
      <c r="O74" s="144"/>
      <c r="P74" s="144"/>
      <c r="Q74" s="144"/>
      <c r="R74" s="646"/>
      <c r="S74" s="146">
        <v>1.1842245370370368</v>
      </c>
      <c r="T74" s="147">
        <v>360</v>
      </c>
      <c r="U74" s="148">
        <v>0.003289512602880658</v>
      </c>
      <c r="V74" s="146">
        <v>1.2410416666666668</v>
      </c>
      <c r="W74" s="147">
        <v>374</v>
      </c>
      <c r="X74" s="148">
        <v>0.003318293226381462</v>
      </c>
      <c r="Y74" s="146">
        <v>1.0044212962962964</v>
      </c>
      <c r="Z74" s="147">
        <v>312</v>
      </c>
      <c r="AA74" s="148">
        <v>0.0032192990265906937</v>
      </c>
      <c r="AB74" s="146">
        <v>1.7695717592592597</v>
      </c>
      <c r="AC74" s="465">
        <v>530.775</v>
      </c>
      <c r="AD74" s="148">
        <v>0.003333939539841288</v>
      </c>
      <c r="AE74" s="146">
        <v>1.3267708333333335</v>
      </c>
      <c r="AF74" s="465">
        <v>402.97499999999997</v>
      </c>
      <c r="AG74" s="148">
        <v>0.0032924395640755223</v>
      </c>
      <c r="AJ74" s="356"/>
      <c r="AS74" s="265"/>
      <c r="AT74" s="265"/>
      <c r="AU74" s="265"/>
      <c r="AV74" s="265"/>
      <c r="AW74" s="265"/>
      <c r="AX74" s="265"/>
    </row>
    <row r="75" spans="1:50" ht="13.5" thickBot="1">
      <c r="A75" s="142"/>
      <c r="B75" s="143"/>
      <c r="C75" s="144"/>
      <c r="D75" s="149">
        <v>0.4908217592592593</v>
      </c>
      <c r="E75" s="150"/>
      <c r="F75" s="150"/>
      <c r="G75" s="647">
        <v>89.39</v>
      </c>
      <c r="H75" s="151">
        <v>0.005490790460445903</v>
      </c>
      <c r="I75" s="144"/>
      <c r="J75" s="145"/>
      <c r="K75" s="144"/>
      <c r="L75" s="144"/>
      <c r="M75" s="144"/>
      <c r="N75" s="144"/>
      <c r="O75" s="144"/>
      <c r="P75" s="144"/>
      <c r="Q75" s="144"/>
      <c r="R75" s="646"/>
      <c r="S75" s="146">
        <v>0.08128472222222223</v>
      </c>
      <c r="T75" s="147">
        <v>15</v>
      </c>
      <c r="U75" s="148">
        <v>0.005418981481481482</v>
      </c>
      <c r="V75" s="146">
        <v>0.10958333333333334</v>
      </c>
      <c r="W75" s="147">
        <v>20</v>
      </c>
      <c r="X75" s="148">
        <v>0.005479166666666667</v>
      </c>
      <c r="Y75" s="146">
        <v>0.11133101851851851</v>
      </c>
      <c r="Z75" s="147">
        <v>20</v>
      </c>
      <c r="AA75" s="148">
        <v>0.005566550925925925</v>
      </c>
      <c r="AB75" s="146">
        <v>0.09663194444444445</v>
      </c>
      <c r="AC75" s="465">
        <v>18.2925</v>
      </c>
      <c r="AD75" s="148">
        <v>0.005282599122287519</v>
      </c>
      <c r="AE75" s="146">
        <v>0.09199074074074075</v>
      </c>
      <c r="AF75" s="648">
        <v>16.0975</v>
      </c>
      <c r="AG75" s="148">
        <v>0.005714597964947398</v>
      </c>
      <c r="AJ75" s="356"/>
      <c r="AS75" s="265"/>
      <c r="AT75" s="265"/>
      <c r="AU75" s="265"/>
      <c r="AV75" s="265"/>
      <c r="AW75" s="265"/>
      <c r="AX75" s="265"/>
    </row>
    <row r="76" spans="1:50" ht="13.5" thickBot="1">
      <c r="A76" s="142"/>
      <c r="B76" s="143"/>
      <c r="C76" s="144"/>
      <c r="D76" s="152"/>
      <c r="E76" s="351" t="s">
        <v>243</v>
      </c>
      <c r="F76" s="154"/>
      <c r="G76" s="154"/>
      <c r="H76" s="155" t="s">
        <v>244</v>
      </c>
      <c r="I76" s="156">
        <v>39</v>
      </c>
      <c r="J76" s="156">
        <v>43</v>
      </c>
      <c r="K76" s="158">
        <v>36</v>
      </c>
      <c r="L76" s="157">
        <v>48</v>
      </c>
      <c r="M76" s="159">
        <v>44</v>
      </c>
      <c r="N76" s="160">
        <v>210</v>
      </c>
      <c r="O76" s="161" t="s">
        <v>376</v>
      </c>
      <c r="P76" s="144"/>
      <c r="Q76" s="144"/>
      <c r="R76" s="646"/>
      <c r="S76" s="152"/>
      <c r="T76" s="162">
        <v>375</v>
      </c>
      <c r="U76" s="152"/>
      <c r="W76" s="163">
        <v>394</v>
      </c>
      <c r="Z76" s="163">
        <v>332</v>
      </c>
      <c r="AB76" s="96"/>
      <c r="AC76" s="163">
        <v>549.0675</v>
      </c>
      <c r="AE76" s="96"/>
      <c r="AF76" s="163">
        <v>419.0725</v>
      </c>
      <c r="AG76" s="96"/>
      <c r="AJ76" s="356"/>
      <c r="AS76" s="265"/>
      <c r="AT76" s="265"/>
      <c r="AU76" s="265"/>
      <c r="AV76" s="265"/>
      <c r="AW76" s="265"/>
      <c r="AX76" s="265"/>
    </row>
    <row r="77" spans="1:50" ht="13.5" thickBot="1">
      <c r="A77" s="142"/>
      <c r="B77" s="143"/>
      <c r="C77" s="164" t="s">
        <v>245</v>
      </c>
      <c r="D77" s="165"/>
      <c r="E77" s="166"/>
      <c r="F77" s="167"/>
      <c r="G77" s="168"/>
      <c r="H77" s="169" t="s">
        <v>377</v>
      </c>
      <c r="I77" s="170">
        <v>3</v>
      </c>
      <c r="J77" s="170">
        <v>7</v>
      </c>
      <c r="K77" s="170">
        <v>5</v>
      </c>
      <c r="L77" s="170">
        <v>8</v>
      </c>
      <c r="M77" s="171">
        <v>7</v>
      </c>
      <c r="N77" s="172">
        <v>30</v>
      </c>
      <c r="O77" s="96"/>
      <c r="P77" s="144"/>
      <c r="Q77" s="144"/>
      <c r="R77" s="646"/>
      <c r="S77" s="173"/>
      <c r="T77" s="174"/>
      <c r="U77" s="175"/>
      <c r="V77" s="173"/>
      <c r="W77" s="174"/>
      <c r="X77" s="175"/>
      <c r="Y77" s="173"/>
      <c r="Z77" s="174"/>
      <c r="AA77" s="175"/>
      <c r="AB77" s="352"/>
      <c r="AC77" s="353"/>
      <c r="AD77" s="225"/>
      <c r="AE77" s="173"/>
      <c r="AF77" s="354"/>
      <c r="AG77" s="175"/>
      <c r="AJ77" s="356"/>
      <c r="AS77" s="265"/>
      <c r="AT77" s="265"/>
      <c r="AU77" s="265"/>
      <c r="AV77" s="265"/>
      <c r="AW77" s="265"/>
      <c r="AX77" s="265"/>
    </row>
    <row r="78" spans="1:50" ht="12.75">
      <c r="A78" s="142"/>
      <c r="B78" s="143"/>
      <c r="D78" s="176"/>
      <c r="E78" s="177"/>
      <c r="F78" s="178"/>
      <c r="G78" s="179"/>
      <c r="H78" s="180" t="s">
        <v>247</v>
      </c>
      <c r="I78" s="181">
        <v>3</v>
      </c>
      <c r="J78" s="181">
        <v>4</v>
      </c>
      <c r="K78" s="181">
        <v>4</v>
      </c>
      <c r="L78" s="181">
        <v>3</v>
      </c>
      <c r="M78" s="182">
        <v>3</v>
      </c>
      <c r="N78" s="183">
        <v>17</v>
      </c>
      <c r="O78" s="184"/>
      <c r="P78" s="144"/>
      <c r="Q78" s="144"/>
      <c r="R78" s="646"/>
      <c r="S78" s="173"/>
      <c r="T78" s="174"/>
      <c r="U78" s="175"/>
      <c r="V78" s="173"/>
      <c r="W78" s="174"/>
      <c r="X78" s="175"/>
      <c r="Y78" s="173"/>
      <c r="Z78" s="174"/>
      <c r="AA78" s="175"/>
      <c r="AB78" s="352"/>
      <c r="AC78" s="353"/>
      <c r="AD78" s="225"/>
      <c r="AE78" s="173"/>
      <c r="AF78" s="173"/>
      <c r="AG78" s="175"/>
      <c r="AJ78" s="356"/>
      <c r="AS78" s="265"/>
      <c r="AT78" s="265"/>
      <c r="AU78" s="265"/>
      <c r="AV78" s="265"/>
      <c r="AW78" s="265"/>
      <c r="AX78" s="265"/>
    </row>
    <row r="79" spans="1:50" ht="12.75">
      <c r="A79" s="142"/>
      <c r="B79" s="143"/>
      <c r="D79" s="176"/>
      <c r="E79" s="185"/>
      <c r="F79" s="186"/>
      <c r="G79" s="187"/>
      <c r="H79" s="188" t="s">
        <v>248</v>
      </c>
      <c r="I79" s="189">
        <v>375</v>
      </c>
      <c r="J79" s="189">
        <v>394</v>
      </c>
      <c r="K79" s="189">
        <v>332</v>
      </c>
      <c r="L79" s="190">
        <v>549.068</v>
      </c>
      <c r="M79" s="191">
        <v>419.0725</v>
      </c>
      <c r="N79" s="357">
        <v>2069.1405</v>
      </c>
      <c r="O79" s="192"/>
      <c r="P79" s="144"/>
      <c r="Q79" s="144"/>
      <c r="R79" s="646"/>
      <c r="S79" s="173"/>
      <c r="T79" s="174"/>
      <c r="U79" s="175"/>
      <c r="V79" s="173"/>
      <c r="W79" s="174"/>
      <c r="X79" s="175"/>
      <c r="Y79" s="173"/>
      <c r="Z79" s="174"/>
      <c r="AA79" s="175"/>
      <c r="AB79" s="352"/>
      <c r="AC79" s="353"/>
      <c r="AD79" s="225"/>
      <c r="AE79" s="649"/>
      <c r="AF79" s="649"/>
      <c r="AG79" s="175"/>
      <c r="AJ79" s="356"/>
      <c r="AS79" s="265"/>
      <c r="AT79" s="265"/>
      <c r="AU79" s="265"/>
      <c r="AV79" s="265"/>
      <c r="AW79" s="265"/>
      <c r="AX79" s="265"/>
    </row>
    <row r="80" spans="1:50" ht="12.75">
      <c r="A80" s="142"/>
      <c r="B80" s="143"/>
      <c r="C80" s="144"/>
      <c r="D80" s="176"/>
      <c r="E80" s="185"/>
      <c r="F80" s="186"/>
      <c r="G80" s="187"/>
      <c r="H80" s="188" t="s">
        <v>249</v>
      </c>
      <c r="I80" s="193">
        <v>0.19722222222222222</v>
      </c>
      <c r="J80" s="193">
        <v>0.19930555555555554</v>
      </c>
      <c r="K80" s="193">
        <v>0.19305555555555554</v>
      </c>
      <c r="L80" s="193">
        <v>0.19999999999999998</v>
      </c>
      <c r="M80" s="193">
        <v>0.19722222222222222</v>
      </c>
      <c r="N80" s="194">
        <v>0.19791666666666666</v>
      </c>
      <c r="P80" s="144"/>
      <c r="Q80" s="144"/>
      <c r="R80" s="646"/>
      <c r="S80" s="173"/>
      <c r="T80" s="174"/>
      <c r="U80" s="175"/>
      <c r="V80" s="173"/>
      <c r="W80" s="174"/>
      <c r="X80" s="175"/>
      <c r="Y80" s="173"/>
      <c r="Z80" s="174"/>
      <c r="AA80" s="175"/>
      <c r="AB80" s="352"/>
      <c r="AC80" s="353"/>
      <c r="AD80" s="225"/>
      <c r="AE80" s="173"/>
      <c r="AF80" s="173"/>
      <c r="AG80" s="175"/>
      <c r="AJ80" s="356"/>
      <c r="AS80" s="265"/>
      <c r="AT80" s="265"/>
      <c r="AU80" s="265"/>
      <c r="AV80" s="265"/>
      <c r="AW80" s="265"/>
      <c r="AX80" s="265"/>
    </row>
    <row r="81" spans="1:50" ht="12.75">
      <c r="A81" s="142"/>
      <c r="B81" s="143"/>
      <c r="C81" s="144"/>
      <c r="D81" s="176"/>
      <c r="E81" s="185"/>
      <c r="F81" s="186"/>
      <c r="G81" s="187"/>
      <c r="H81" s="188" t="s">
        <v>250</v>
      </c>
      <c r="I81" s="193">
        <v>0.325</v>
      </c>
      <c r="J81" s="193">
        <v>0.3284722222222222</v>
      </c>
      <c r="K81" s="193">
        <v>0.3340277777777778</v>
      </c>
      <c r="L81" s="193">
        <v>0.31666666666666665</v>
      </c>
      <c r="M81" s="193">
        <v>0.3430555555555555</v>
      </c>
      <c r="N81" s="194">
        <v>0.32916666666666666</v>
      </c>
      <c r="P81" s="144"/>
      <c r="Q81" s="144"/>
      <c r="R81" s="646"/>
      <c r="S81" s="173"/>
      <c r="T81" s="174"/>
      <c r="U81" s="175"/>
      <c r="V81" s="173"/>
      <c r="W81" s="174"/>
      <c r="X81" s="175"/>
      <c r="Y81" s="173"/>
      <c r="Z81" s="174"/>
      <c r="AA81" s="175"/>
      <c r="AB81" s="352"/>
      <c r="AC81" s="353"/>
      <c r="AD81" s="225"/>
      <c r="AE81" s="173"/>
      <c r="AF81" s="354"/>
      <c r="AG81" s="175"/>
      <c r="AJ81" s="356"/>
      <c r="AS81" s="265"/>
      <c r="AT81" s="265"/>
      <c r="AU81" s="265"/>
      <c r="AV81" s="265"/>
      <c r="AW81" s="265"/>
      <c r="AX81" s="265"/>
    </row>
    <row r="82" spans="1:50" ht="12.75">
      <c r="A82" s="142"/>
      <c r="B82" s="143"/>
      <c r="C82" s="144"/>
      <c r="D82" s="176"/>
      <c r="E82" s="185"/>
      <c r="F82" s="186"/>
      <c r="G82" s="187"/>
      <c r="H82" s="188" t="s">
        <v>251</v>
      </c>
      <c r="I82" s="195"/>
      <c r="J82" s="195">
        <v>13</v>
      </c>
      <c r="K82" s="195">
        <v>2</v>
      </c>
      <c r="L82" s="195">
        <v>11</v>
      </c>
      <c r="M82" s="196">
        <v>5</v>
      </c>
      <c r="N82" s="197">
        <v>31</v>
      </c>
      <c r="P82" s="144"/>
      <c r="Q82" s="144"/>
      <c r="R82" s="646"/>
      <c r="S82" s="173"/>
      <c r="T82" s="174"/>
      <c r="U82" s="175"/>
      <c r="V82" s="173"/>
      <c r="W82" s="174"/>
      <c r="X82" s="175"/>
      <c r="Y82" s="173"/>
      <c r="Z82" s="174"/>
      <c r="AA82" s="175"/>
      <c r="AB82" s="352"/>
      <c r="AC82" s="353"/>
      <c r="AD82" s="225"/>
      <c r="AE82" s="173"/>
      <c r="AF82" s="354"/>
      <c r="AG82" s="175"/>
      <c r="AJ82" s="356"/>
      <c r="AS82" s="265"/>
      <c r="AT82" s="265"/>
      <c r="AU82" s="265"/>
      <c r="AV82" s="265"/>
      <c r="AW82" s="265"/>
      <c r="AX82" s="265"/>
    </row>
    <row r="83" spans="1:50" ht="12.75">
      <c r="A83" s="142"/>
      <c r="B83" s="143"/>
      <c r="C83" s="144"/>
      <c r="D83" s="176"/>
      <c r="E83" s="185"/>
      <c r="F83" s="186"/>
      <c r="G83" s="187"/>
      <c r="H83" s="188" t="s">
        <v>252</v>
      </c>
      <c r="I83" s="195"/>
      <c r="J83" s="195"/>
      <c r="K83" s="195"/>
      <c r="L83" s="195"/>
      <c r="M83" s="196">
        <v>1</v>
      </c>
      <c r="N83" s="197">
        <v>1</v>
      </c>
      <c r="P83" s="144"/>
      <c r="Q83" s="144"/>
      <c r="R83" s="646"/>
      <c r="S83" s="173"/>
      <c r="T83" s="174"/>
      <c r="U83" s="175"/>
      <c r="V83" s="173"/>
      <c r="W83" s="174"/>
      <c r="X83" s="175"/>
      <c r="Y83" s="173"/>
      <c r="Z83" s="174"/>
      <c r="AA83" s="175"/>
      <c r="AB83" s="352"/>
      <c r="AC83" s="353"/>
      <c r="AD83" s="225"/>
      <c r="AE83" s="173"/>
      <c r="AF83" s="354"/>
      <c r="AG83" s="175"/>
      <c r="AJ83" s="356"/>
      <c r="AS83" s="265"/>
      <c r="AT83" s="265"/>
      <c r="AU83" s="265"/>
      <c r="AV83" s="265"/>
      <c r="AW83" s="265"/>
      <c r="AX83" s="265"/>
    </row>
    <row r="84" spans="1:50" ht="13.5" thickBot="1">
      <c r="A84" s="142"/>
      <c r="B84" s="143"/>
      <c r="C84" s="144"/>
      <c r="D84" s="176"/>
      <c r="E84" s="199"/>
      <c r="F84" s="200"/>
      <c r="G84" s="201"/>
      <c r="H84" s="202" t="s">
        <v>253</v>
      </c>
      <c r="I84" s="203"/>
      <c r="J84" s="203"/>
      <c r="K84" s="203"/>
      <c r="L84" s="204"/>
      <c r="M84" s="205"/>
      <c r="N84" s="206">
        <v>0</v>
      </c>
      <c r="O84" s="207"/>
      <c r="P84" s="144"/>
      <c r="Q84" s="144"/>
      <c r="R84" s="646"/>
      <c r="S84" s="173"/>
      <c r="T84" s="174"/>
      <c r="U84" s="175"/>
      <c r="V84" s="173"/>
      <c r="W84" s="174"/>
      <c r="X84" s="175"/>
      <c r="Y84" s="173"/>
      <c r="Z84" s="174"/>
      <c r="AA84" s="175"/>
      <c r="AB84" s="352"/>
      <c r="AC84" s="353"/>
      <c r="AD84" s="225"/>
      <c r="AE84" s="173"/>
      <c r="AF84" s="354"/>
      <c r="AG84" s="175"/>
      <c r="AJ84" s="356"/>
      <c r="AS84" s="265"/>
      <c r="AT84" s="265"/>
      <c r="AU84" s="265"/>
      <c r="AV84" s="265"/>
      <c r="AW84" s="265"/>
      <c r="AX84" s="265"/>
    </row>
    <row r="85" spans="1:50" ht="13.5" thickBot="1">
      <c r="A85" s="142"/>
      <c r="B85" s="143"/>
      <c r="C85" s="144"/>
      <c r="D85" s="176"/>
      <c r="E85" s="208"/>
      <c r="F85" s="208"/>
      <c r="G85" s="209"/>
      <c r="H85" s="210"/>
      <c r="I85" s="211"/>
      <c r="J85" s="212"/>
      <c r="K85" s="211"/>
      <c r="L85" s="211"/>
      <c r="M85" s="211"/>
      <c r="N85" s="211"/>
      <c r="O85" s="144"/>
      <c r="P85" s="144"/>
      <c r="Q85" s="144"/>
      <c r="R85" s="646"/>
      <c r="S85" s="173"/>
      <c r="T85" s="174"/>
      <c r="U85" s="175"/>
      <c r="V85" s="173"/>
      <c r="W85" s="174"/>
      <c r="X85" s="175"/>
      <c r="Y85" s="173"/>
      <c r="Z85" s="174"/>
      <c r="AA85" s="175"/>
      <c r="AB85" s="352"/>
      <c r="AC85" s="353"/>
      <c r="AD85" s="225"/>
      <c r="AE85" s="173"/>
      <c r="AF85" s="354"/>
      <c r="AG85" s="175"/>
      <c r="AJ85" s="356"/>
      <c r="AS85" s="265"/>
      <c r="AT85" s="265"/>
      <c r="AU85" s="265"/>
      <c r="AV85" s="265"/>
      <c r="AW85" s="265"/>
      <c r="AX85" s="265"/>
    </row>
    <row r="86" spans="1:50" ht="13.5" thickBot="1">
      <c r="A86" s="213"/>
      <c r="B86" s="143"/>
      <c r="C86" s="144"/>
      <c r="D86" s="176"/>
      <c r="E86" s="358" t="s">
        <v>254</v>
      </c>
      <c r="F86" s="214"/>
      <c r="G86" s="214"/>
      <c r="H86" s="215" t="s">
        <v>255</v>
      </c>
      <c r="I86" s="216">
        <v>27</v>
      </c>
      <c r="J86" s="216">
        <v>28</v>
      </c>
      <c r="K86" s="217">
        <v>31</v>
      </c>
      <c r="L86" s="218">
        <v>22</v>
      </c>
      <c r="M86" s="219">
        <v>23</v>
      </c>
      <c r="N86" s="220">
        <v>131</v>
      </c>
      <c r="O86" s="161" t="s">
        <v>256</v>
      </c>
      <c r="P86" s="96"/>
      <c r="Q86" s="143"/>
      <c r="R86" s="650"/>
      <c r="S86" s="173"/>
      <c r="T86" s="174"/>
      <c r="U86" s="175"/>
      <c r="V86" s="173"/>
      <c r="W86" s="174"/>
      <c r="X86" s="175"/>
      <c r="Y86" s="173"/>
      <c r="Z86" s="174"/>
      <c r="AA86" s="175"/>
      <c r="AB86" s="352"/>
      <c r="AC86" s="353"/>
      <c r="AD86" s="225"/>
      <c r="AE86" s="173"/>
      <c r="AF86" s="354"/>
      <c r="AG86" s="175"/>
      <c r="AJ86" s="356"/>
      <c r="AS86" s="265"/>
      <c r="AT86" s="265"/>
      <c r="AU86" s="265"/>
      <c r="AV86" s="265"/>
      <c r="AW86" s="265"/>
      <c r="AX86" s="265"/>
    </row>
    <row r="87" spans="1:50" ht="13.5" thickBot="1">
      <c r="A87" s="213"/>
      <c r="B87" s="143"/>
      <c r="C87" s="164" t="s">
        <v>245</v>
      </c>
      <c r="D87" s="165"/>
      <c r="E87" s="166"/>
      <c r="F87" s="167"/>
      <c r="G87" s="168"/>
      <c r="H87" s="169" t="s">
        <v>257</v>
      </c>
      <c r="I87" s="170">
        <v>5</v>
      </c>
      <c r="J87" s="170">
        <v>5</v>
      </c>
      <c r="K87" s="170">
        <v>3</v>
      </c>
      <c r="L87" s="170">
        <v>3</v>
      </c>
      <c r="M87" s="171">
        <v>3</v>
      </c>
      <c r="N87" s="172">
        <v>19</v>
      </c>
      <c r="O87" s="96"/>
      <c r="P87" s="96"/>
      <c r="Q87" s="143"/>
      <c r="R87" s="650"/>
      <c r="S87" s="173"/>
      <c r="T87" s="174"/>
      <c r="U87" s="175"/>
      <c r="V87" s="173"/>
      <c r="W87" s="174"/>
      <c r="X87" s="175"/>
      <c r="Y87" s="173"/>
      <c r="Z87" s="174"/>
      <c r="AA87" s="175"/>
      <c r="AB87" s="352"/>
      <c r="AC87" s="353"/>
      <c r="AD87" s="225"/>
      <c r="AE87" s="173"/>
      <c r="AF87" s="354"/>
      <c r="AG87" s="175"/>
      <c r="AS87" s="265"/>
      <c r="AT87" s="265"/>
      <c r="AU87" s="265"/>
      <c r="AV87" s="265"/>
      <c r="AW87" s="265"/>
      <c r="AX87" s="265"/>
    </row>
    <row r="88" spans="4:50" ht="12.75">
      <c r="D88" s="176"/>
      <c r="E88" s="177"/>
      <c r="F88" s="178"/>
      <c r="G88" s="179"/>
      <c r="H88" s="180" t="s">
        <v>258</v>
      </c>
      <c r="I88" s="181"/>
      <c r="J88" s="181"/>
      <c r="K88" s="181"/>
      <c r="L88" s="181"/>
      <c r="M88" s="182"/>
      <c r="N88" s="183">
        <v>0</v>
      </c>
      <c r="O88" s="184"/>
      <c r="P88" s="96"/>
      <c r="Q88" s="144"/>
      <c r="S88" s="221"/>
      <c r="U88" s="222"/>
      <c r="V88" s="223"/>
      <c r="W88" s="224"/>
      <c r="X88" s="225"/>
      <c r="Y88" s="228"/>
      <c r="Z88" s="224"/>
      <c r="AA88" s="359"/>
      <c r="AB88" s="228"/>
      <c r="AC88" s="360"/>
      <c r="AD88" s="361"/>
      <c r="AE88" s="362"/>
      <c r="AF88" s="363"/>
      <c r="AG88" s="364"/>
      <c r="AS88" s="265"/>
      <c r="AT88" s="265"/>
      <c r="AU88" s="265"/>
      <c r="AV88" s="265"/>
      <c r="AW88" s="265"/>
      <c r="AX88" s="265"/>
    </row>
    <row r="89" spans="4:50" ht="12.75">
      <c r="D89" s="176"/>
      <c r="E89" s="185"/>
      <c r="F89" s="186"/>
      <c r="G89" s="187"/>
      <c r="H89" s="188" t="s">
        <v>248</v>
      </c>
      <c r="I89" s="189">
        <v>270</v>
      </c>
      <c r="J89" s="189">
        <v>280</v>
      </c>
      <c r="K89" s="189">
        <v>310</v>
      </c>
      <c r="L89" s="190">
        <v>266.095</v>
      </c>
      <c r="M89" s="191">
        <v>243.17</v>
      </c>
      <c r="N89" s="357">
        <v>1369.265</v>
      </c>
      <c r="O89" s="192"/>
      <c r="P89" s="96"/>
      <c r="Q89" s="226"/>
      <c r="S89" s="227"/>
      <c r="U89" s="225"/>
      <c r="V89" s="223"/>
      <c r="W89" s="224"/>
      <c r="X89" s="225"/>
      <c r="Y89" s="228"/>
      <c r="Z89" s="224"/>
      <c r="AA89" s="359"/>
      <c r="AB89" s="228"/>
      <c r="AC89" s="360"/>
      <c r="AD89" s="361"/>
      <c r="AE89" s="362"/>
      <c r="AF89" s="363"/>
      <c r="AG89" s="364"/>
      <c r="AS89" s="265"/>
      <c r="AT89" s="265"/>
      <c r="AU89" s="265"/>
      <c r="AV89" s="265"/>
      <c r="AW89" s="265"/>
      <c r="AX89" s="265"/>
    </row>
    <row r="90" spans="1:50" ht="12.75">
      <c r="A90" s="213"/>
      <c r="B90" s="143"/>
      <c r="C90" s="144"/>
      <c r="D90" s="176"/>
      <c r="E90" s="185"/>
      <c r="F90" s="186"/>
      <c r="G90" s="187"/>
      <c r="H90" s="188" t="s">
        <v>259</v>
      </c>
      <c r="I90" s="193">
        <v>0.2076388888888889</v>
      </c>
      <c r="J90" s="193">
        <v>0.20138888888888887</v>
      </c>
      <c r="K90" s="193">
        <v>0.19791666666666666</v>
      </c>
      <c r="L90" s="193">
        <v>0.2027777777777778</v>
      </c>
      <c r="M90" s="193">
        <v>0.2041666666666667</v>
      </c>
      <c r="N90" s="194">
        <v>0.2020833333333333</v>
      </c>
      <c r="P90" s="96"/>
      <c r="Q90" s="143"/>
      <c r="R90" s="651"/>
      <c r="S90" s="228"/>
      <c r="T90" s="224"/>
      <c r="U90" s="225"/>
      <c r="V90" s="228"/>
      <c r="W90" s="224"/>
      <c r="X90" s="225"/>
      <c r="Y90" s="228"/>
      <c r="Z90" s="224"/>
      <c r="AA90" s="359"/>
      <c r="AB90" s="228"/>
      <c r="AC90" s="360"/>
      <c r="AD90" s="361"/>
      <c r="AE90" s="362"/>
      <c r="AF90" s="363"/>
      <c r="AG90" s="364"/>
      <c r="AS90" s="265"/>
      <c r="AT90" s="265"/>
      <c r="AU90" s="265"/>
      <c r="AV90" s="265"/>
      <c r="AW90" s="265"/>
      <c r="AX90" s="265"/>
    </row>
    <row r="91" spans="1:50" ht="12.75">
      <c r="A91" s="213"/>
      <c r="B91" s="143"/>
      <c r="C91" s="144"/>
      <c r="D91" s="176"/>
      <c r="E91" s="185"/>
      <c r="F91" s="186"/>
      <c r="G91" s="187"/>
      <c r="H91" s="188" t="s">
        <v>251</v>
      </c>
      <c r="I91" s="195"/>
      <c r="J91" s="195">
        <v>6</v>
      </c>
      <c r="K91" s="195">
        <v>7</v>
      </c>
      <c r="L91" s="195">
        <v>1</v>
      </c>
      <c r="M91" s="196">
        <v>2</v>
      </c>
      <c r="N91" s="197">
        <v>16</v>
      </c>
      <c r="P91" s="96"/>
      <c r="Q91" s="143"/>
      <c r="R91" s="651"/>
      <c r="S91" s="228"/>
      <c r="T91" s="224"/>
      <c r="U91" s="225"/>
      <c r="V91" s="228"/>
      <c r="W91" s="224"/>
      <c r="X91" s="225"/>
      <c r="Y91" s="228"/>
      <c r="Z91" s="224"/>
      <c r="AA91" s="359"/>
      <c r="AB91" s="228"/>
      <c r="AC91" s="360"/>
      <c r="AD91" s="361"/>
      <c r="AE91" s="362"/>
      <c r="AF91" s="363"/>
      <c r="AG91" s="364"/>
      <c r="AS91" s="265"/>
      <c r="AT91" s="265"/>
      <c r="AU91" s="265"/>
      <c r="AV91" s="265"/>
      <c r="AW91" s="265"/>
      <c r="AX91" s="265"/>
    </row>
    <row r="92" spans="1:50" ht="12.75">
      <c r="A92" s="213"/>
      <c r="B92" s="143"/>
      <c r="C92" s="144"/>
      <c r="D92" s="176"/>
      <c r="E92" s="185"/>
      <c r="F92" s="186"/>
      <c r="G92" s="187"/>
      <c r="H92" s="188" t="s">
        <v>252</v>
      </c>
      <c r="I92" s="195"/>
      <c r="J92" s="195"/>
      <c r="K92" s="195"/>
      <c r="L92" s="195"/>
      <c r="M92" s="196"/>
      <c r="N92" s="198">
        <v>0</v>
      </c>
      <c r="P92" s="96"/>
      <c r="Q92" s="143"/>
      <c r="R92" s="651"/>
      <c r="S92" s="228"/>
      <c r="T92" s="224"/>
      <c r="U92" s="225"/>
      <c r="V92" s="228"/>
      <c r="W92" s="224"/>
      <c r="X92" s="225"/>
      <c r="Y92" s="228"/>
      <c r="Z92" s="224"/>
      <c r="AA92" s="359"/>
      <c r="AB92" s="228"/>
      <c r="AC92" s="360"/>
      <c r="AD92" s="361"/>
      <c r="AE92" s="362"/>
      <c r="AF92" s="363"/>
      <c r="AG92" s="364"/>
      <c r="AS92" s="265"/>
      <c r="AT92" s="265"/>
      <c r="AU92" s="265"/>
      <c r="AV92" s="265"/>
      <c r="AW92" s="265"/>
      <c r="AX92" s="265"/>
    </row>
    <row r="93" spans="1:50" ht="13.5" thickBot="1">
      <c r="A93" s="213"/>
      <c r="B93" s="143"/>
      <c r="C93" s="144"/>
      <c r="D93" s="176"/>
      <c r="E93" s="229"/>
      <c r="F93" s="230"/>
      <c r="G93" s="231"/>
      <c r="H93" s="232" t="s">
        <v>253</v>
      </c>
      <c r="I93" s="233"/>
      <c r="J93" s="233"/>
      <c r="K93" s="233"/>
      <c r="L93" s="234"/>
      <c r="M93" s="235"/>
      <c r="N93" s="236">
        <v>0</v>
      </c>
      <c r="O93" s="207"/>
      <c r="P93" s="96"/>
      <c r="Q93" s="143"/>
      <c r="R93" s="651"/>
      <c r="S93" s="228"/>
      <c r="T93" s="224"/>
      <c r="U93" s="225"/>
      <c r="V93" s="228"/>
      <c r="W93" s="224"/>
      <c r="X93" s="225"/>
      <c r="Y93" s="228"/>
      <c r="Z93" s="224"/>
      <c r="AA93" s="359"/>
      <c r="AB93" s="228"/>
      <c r="AC93" s="360"/>
      <c r="AD93" s="361"/>
      <c r="AE93" s="362"/>
      <c r="AF93" s="363"/>
      <c r="AG93" s="364"/>
      <c r="AS93" s="265"/>
      <c r="AT93" s="265"/>
      <c r="AU93" s="265"/>
      <c r="AV93" s="265"/>
      <c r="AW93" s="265"/>
      <c r="AX93" s="265"/>
    </row>
    <row r="94" spans="1:50" ht="13.5" thickBot="1">
      <c r="A94" s="213"/>
      <c r="B94" s="143"/>
      <c r="C94" s="144"/>
      <c r="D94" s="176"/>
      <c r="E94" s="237"/>
      <c r="F94" s="237"/>
      <c r="G94" s="238"/>
      <c r="H94" s="239"/>
      <c r="I94" s="240"/>
      <c r="J94" s="240"/>
      <c r="K94" s="240"/>
      <c r="L94" s="240"/>
      <c r="M94" s="240"/>
      <c r="N94" s="240"/>
      <c r="O94" s="240"/>
      <c r="P94" s="240"/>
      <c r="Q94" s="240"/>
      <c r="R94" s="651"/>
      <c r="S94" s="228"/>
      <c r="T94" s="224"/>
      <c r="U94" s="225"/>
      <c r="V94" s="228"/>
      <c r="W94" s="224"/>
      <c r="X94" s="225"/>
      <c r="Y94" s="228"/>
      <c r="Z94" s="224"/>
      <c r="AA94" s="359"/>
      <c r="AB94" s="228"/>
      <c r="AC94" s="360"/>
      <c r="AD94" s="361"/>
      <c r="AE94" s="362"/>
      <c r="AF94" s="363"/>
      <c r="AG94" s="364"/>
      <c r="AS94" s="265"/>
      <c r="AT94" s="265"/>
      <c r="AU94" s="265"/>
      <c r="AV94" s="265"/>
      <c r="AW94" s="265"/>
      <c r="AX94" s="265"/>
    </row>
    <row r="95" spans="1:50" ht="13.5" thickBot="1">
      <c r="A95" s="213"/>
      <c r="B95" s="143"/>
      <c r="C95" s="164" t="s">
        <v>245</v>
      </c>
      <c r="D95" s="165"/>
      <c r="E95" s="153" t="s">
        <v>184</v>
      </c>
      <c r="F95" s="154"/>
      <c r="G95" s="154"/>
      <c r="H95" s="155" t="s">
        <v>260</v>
      </c>
      <c r="I95" s="156">
        <v>30</v>
      </c>
      <c r="J95" s="156">
        <v>34</v>
      </c>
      <c r="K95" s="158">
        <v>29</v>
      </c>
      <c r="L95" s="156">
        <v>25</v>
      </c>
      <c r="M95" s="159">
        <v>26</v>
      </c>
      <c r="N95" s="160">
        <v>144</v>
      </c>
      <c r="O95" s="161" t="s">
        <v>261</v>
      </c>
      <c r="P95" s="96"/>
      <c r="Q95" s="143"/>
      <c r="R95" s="650"/>
      <c r="S95" s="173"/>
      <c r="T95" s="174"/>
      <c r="U95" s="175"/>
      <c r="V95" s="173"/>
      <c r="W95" s="174"/>
      <c r="X95" s="225"/>
      <c r="Y95" s="228"/>
      <c r="Z95" s="224"/>
      <c r="AA95" s="359"/>
      <c r="AB95" s="228"/>
      <c r="AC95" s="360"/>
      <c r="AD95" s="361"/>
      <c r="AE95" s="362"/>
      <c r="AF95" s="363"/>
      <c r="AG95" s="364"/>
      <c r="AS95" s="265"/>
      <c r="AT95" s="265"/>
      <c r="AU95" s="265"/>
      <c r="AV95" s="265"/>
      <c r="AW95" s="265"/>
      <c r="AX95" s="265"/>
    </row>
    <row r="96" spans="1:50" ht="12.75">
      <c r="A96" s="213"/>
      <c r="B96" s="143"/>
      <c r="C96" s="144"/>
      <c r="D96" s="176"/>
      <c r="E96" s="166"/>
      <c r="F96" s="167"/>
      <c r="G96" s="168"/>
      <c r="H96" s="169" t="s">
        <v>246</v>
      </c>
      <c r="I96" s="170">
        <v>5</v>
      </c>
      <c r="J96" s="170">
        <v>4</v>
      </c>
      <c r="K96" s="170">
        <v>3</v>
      </c>
      <c r="L96" s="170">
        <v>2</v>
      </c>
      <c r="M96" s="171">
        <v>2</v>
      </c>
      <c r="N96" s="241">
        <v>16</v>
      </c>
      <c r="O96" s="96"/>
      <c r="P96" s="96"/>
      <c r="Q96" s="143"/>
      <c r="R96" s="650"/>
      <c r="S96" s="173"/>
      <c r="T96" s="174"/>
      <c r="U96" s="175"/>
      <c r="V96" s="173"/>
      <c r="W96" s="174"/>
      <c r="X96" s="225"/>
      <c r="Y96" s="228"/>
      <c r="Z96" s="224"/>
      <c r="AA96" s="359"/>
      <c r="AB96" s="228"/>
      <c r="AC96" s="360"/>
      <c r="AD96" s="361"/>
      <c r="AE96" s="362"/>
      <c r="AF96" s="363"/>
      <c r="AG96" s="364"/>
      <c r="AS96" s="265"/>
      <c r="AT96" s="265"/>
      <c r="AU96" s="265"/>
      <c r="AV96" s="265"/>
      <c r="AW96" s="265"/>
      <c r="AX96" s="265"/>
    </row>
    <row r="97" spans="1:50" ht="12.75">
      <c r="A97" s="213"/>
      <c r="B97" s="143"/>
      <c r="C97" s="144"/>
      <c r="D97" s="176"/>
      <c r="E97" s="177"/>
      <c r="F97" s="178"/>
      <c r="G97" s="179"/>
      <c r="H97" s="180" t="s">
        <v>258</v>
      </c>
      <c r="I97" s="181"/>
      <c r="J97" s="181"/>
      <c r="K97" s="181"/>
      <c r="L97" s="181"/>
      <c r="M97" s="182"/>
      <c r="N97" s="183">
        <v>0</v>
      </c>
      <c r="O97" s="184"/>
      <c r="P97" s="96"/>
      <c r="Q97" s="144"/>
      <c r="S97" s="221"/>
      <c r="U97" s="222"/>
      <c r="V97" s="223"/>
      <c r="W97" s="224"/>
      <c r="X97" s="225"/>
      <c r="Y97" s="228"/>
      <c r="Z97" s="224"/>
      <c r="AA97" s="359"/>
      <c r="AB97" s="228"/>
      <c r="AC97" s="360"/>
      <c r="AD97" s="361"/>
      <c r="AE97" s="362"/>
      <c r="AF97" s="363"/>
      <c r="AG97" s="364"/>
      <c r="AS97" s="265"/>
      <c r="AT97" s="265"/>
      <c r="AU97" s="265"/>
      <c r="AV97" s="265"/>
      <c r="AW97" s="265"/>
      <c r="AX97" s="265"/>
    </row>
    <row r="98" spans="1:50" ht="12.75">
      <c r="A98" s="213"/>
      <c r="B98" s="143"/>
      <c r="C98" s="144"/>
      <c r="D98" s="176"/>
      <c r="E98" s="185"/>
      <c r="F98" s="186"/>
      <c r="G98" s="187"/>
      <c r="H98" s="188" t="s">
        <v>248</v>
      </c>
      <c r="I98" s="189">
        <v>300</v>
      </c>
      <c r="J98" s="189">
        <v>340</v>
      </c>
      <c r="K98" s="189">
        <v>290</v>
      </c>
      <c r="L98" s="190">
        <v>304.875</v>
      </c>
      <c r="M98" s="191">
        <v>264.39</v>
      </c>
      <c r="N98" s="357">
        <v>1499.265</v>
      </c>
      <c r="O98" s="192"/>
      <c r="P98" s="96"/>
      <c r="Q98" s="226"/>
      <c r="S98" s="227"/>
      <c r="U98" s="225"/>
      <c r="V98" s="223"/>
      <c r="W98" s="224"/>
      <c r="X98" s="225"/>
      <c r="Y98" s="228"/>
      <c r="Z98" s="224"/>
      <c r="AA98" s="359"/>
      <c r="AB98" s="228"/>
      <c r="AC98" s="360"/>
      <c r="AD98" s="361"/>
      <c r="AE98" s="362"/>
      <c r="AF98" s="363"/>
      <c r="AG98" s="364"/>
      <c r="AS98" s="265"/>
      <c r="AT98" s="265"/>
      <c r="AU98" s="265"/>
      <c r="AV98" s="265"/>
      <c r="AW98" s="265"/>
      <c r="AX98" s="265"/>
    </row>
    <row r="99" spans="1:50" ht="12.75">
      <c r="A99" s="213"/>
      <c r="B99" s="143"/>
      <c r="C99" s="144"/>
      <c r="D99" s="176"/>
      <c r="E99" s="185"/>
      <c r="F99" s="186"/>
      <c r="G99" s="187"/>
      <c r="H99" s="188" t="s">
        <v>259</v>
      </c>
      <c r="I99" s="193">
        <v>0.2020833333333333</v>
      </c>
      <c r="J99" s="193">
        <v>0.19444444444444445</v>
      </c>
      <c r="K99" s="193">
        <v>0.18958333333333333</v>
      </c>
      <c r="L99" s="193">
        <v>0.19791666666666666</v>
      </c>
      <c r="M99" s="193">
        <v>0.20625</v>
      </c>
      <c r="N99" s="194">
        <v>0.19791666666666666</v>
      </c>
      <c r="P99" s="96"/>
      <c r="Q99" s="143"/>
      <c r="R99" s="651"/>
      <c r="S99" s="228"/>
      <c r="T99" s="224"/>
      <c r="U99" s="225"/>
      <c r="V99" s="228"/>
      <c r="W99" s="224"/>
      <c r="X99" s="225"/>
      <c r="Y99" s="228"/>
      <c r="Z99" s="224"/>
      <c r="AA99" s="359"/>
      <c r="AB99" s="228"/>
      <c r="AC99" s="360"/>
      <c r="AD99" s="361"/>
      <c r="AE99" s="362"/>
      <c r="AF99" s="363"/>
      <c r="AG99" s="364"/>
      <c r="AS99" s="265"/>
      <c r="AT99" s="265"/>
      <c r="AU99" s="265"/>
      <c r="AV99" s="265"/>
      <c r="AW99" s="265"/>
      <c r="AX99" s="265"/>
    </row>
    <row r="100" spans="1:50" ht="12.75">
      <c r="A100" s="213"/>
      <c r="B100" s="143"/>
      <c r="C100" s="144"/>
      <c r="D100" s="176"/>
      <c r="E100" s="185"/>
      <c r="F100" s="186"/>
      <c r="G100" s="187"/>
      <c r="H100" s="188" t="s">
        <v>251</v>
      </c>
      <c r="I100" s="195"/>
      <c r="J100" s="195">
        <v>9</v>
      </c>
      <c r="K100" s="195">
        <v>2</v>
      </c>
      <c r="L100" s="195">
        <v>1</v>
      </c>
      <c r="M100" s="196">
        <v>1</v>
      </c>
      <c r="N100" s="198">
        <v>13</v>
      </c>
      <c r="P100" s="96"/>
      <c r="Q100" s="143"/>
      <c r="R100" s="651"/>
      <c r="S100" s="228"/>
      <c r="T100" s="224"/>
      <c r="U100" s="225"/>
      <c r="V100" s="228"/>
      <c r="W100" s="224"/>
      <c r="X100" s="225"/>
      <c r="Y100" s="228"/>
      <c r="Z100" s="224"/>
      <c r="AA100" s="359"/>
      <c r="AB100" s="228"/>
      <c r="AC100" s="360"/>
      <c r="AD100" s="361"/>
      <c r="AE100" s="362"/>
      <c r="AF100" s="363"/>
      <c r="AG100" s="364"/>
      <c r="AS100" s="265"/>
      <c r="AT100" s="265"/>
      <c r="AU100" s="265"/>
      <c r="AV100" s="265"/>
      <c r="AW100" s="265"/>
      <c r="AX100" s="265"/>
    </row>
    <row r="101" spans="1:50" ht="12.75">
      <c r="A101" s="213"/>
      <c r="B101" s="143"/>
      <c r="C101" s="144"/>
      <c r="D101" s="176"/>
      <c r="E101" s="185"/>
      <c r="F101" s="186"/>
      <c r="G101" s="187"/>
      <c r="H101" s="188" t="s">
        <v>252</v>
      </c>
      <c r="I101" s="195"/>
      <c r="J101" s="195"/>
      <c r="K101" s="195"/>
      <c r="L101" s="195"/>
      <c r="M101" s="196"/>
      <c r="N101" s="198">
        <v>0</v>
      </c>
      <c r="P101" s="96"/>
      <c r="Q101" s="143"/>
      <c r="R101" s="651"/>
      <c r="S101" s="228"/>
      <c r="T101" s="224"/>
      <c r="U101" s="225"/>
      <c r="V101" s="228"/>
      <c r="W101" s="224"/>
      <c r="X101" s="225"/>
      <c r="Y101" s="228"/>
      <c r="Z101" s="224"/>
      <c r="AA101" s="359"/>
      <c r="AB101" s="228"/>
      <c r="AC101" s="360"/>
      <c r="AD101" s="361"/>
      <c r="AE101" s="362"/>
      <c r="AF101" s="363"/>
      <c r="AG101" s="364"/>
      <c r="AS101" s="265"/>
      <c r="AT101" s="265"/>
      <c r="AU101" s="265"/>
      <c r="AV101" s="265"/>
      <c r="AW101" s="265"/>
      <c r="AX101" s="265"/>
    </row>
    <row r="102" spans="1:50" ht="13.5" thickBot="1">
      <c r="A102" s="213"/>
      <c r="B102" s="143"/>
      <c r="C102" s="144"/>
      <c r="D102" s="176"/>
      <c r="E102" s="229"/>
      <c r="F102" s="230"/>
      <c r="G102" s="231"/>
      <c r="H102" s="232" t="s">
        <v>253</v>
      </c>
      <c r="I102" s="233"/>
      <c r="J102" s="233"/>
      <c r="K102" s="233"/>
      <c r="L102" s="234"/>
      <c r="M102" s="235"/>
      <c r="N102" s="236">
        <v>0</v>
      </c>
      <c r="O102" s="207"/>
      <c r="P102" s="96"/>
      <c r="Q102" s="143"/>
      <c r="R102" s="651"/>
      <c r="S102" s="228"/>
      <c r="T102" s="224"/>
      <c r="U102" s="225"/>
      <c r="V102" s="228"/>
      <c r="W102" s="224"/>
      <c r="X102" s="225"/>
      <c r="Y102" s="228"/>
      <c r="Z102" s="224"/>
      <c r="AA102" s="359"/>
      <c r="AB102" s="228"/>
      <c r="AC102" s="360"/>
      <c r="AD102" s="361"/>
      <c r="AE102" s="362"/>
      <c r="AF102" s="363"/>
      <c r="AG102" s="364"/>
      <c r="AS102" s="265"/>
      <c r="AT102" s="265"/>
      <c r="AU102" s="265"/>
      <c r="AV102" s="265"/>
      <c r="AW102" s="265"/>
      <c r="AX102" s="265"/>
    </row>
    <row r="103" spans="1:50" ht="13.5" thickBot="1">
      <c r="A103" s="213"/>
      <c r="B103" s="143"/>
      <c r="C103" s="144"/>
      <c r="D103" s="176"/>
      <c r="E103" s="242"/>
      <c r="F103" s="242"/>
      <c r="G103" s="243"/>
      <c r="H103" s="244"/>
      <c r="I103" s="245"/>
      <c r="J103" s="245"/>
      <c r="K103" s="245"/>
      <c r="L103" s="240"/>
      <c r="M103" s="245"/>
      <c r="N103" s="246"/>
      <c r="P103" s="96"/>
      <c r="Q103" s="143"/>
      <c r="R103" s="651"/>
      <c r="S103" s="228"/>
      <c r="T103" s="224"/>
      <c r="U103" s="225"/>
      <c r="V103" s="228"/>
      <c r="W103" s="224"/>
      <c r="X103" s="225"/>
      <c r="Y103" s="228"/>
      <c r="Z103" s="224"/>
      <c r="AA103" s="359"/>
      <c r="AB103" s="228"/>
      <c r="AC103" s="360"/>
      <c r="AD103" s="361"/>
      <c r="AE103" s="362"/>
      <c r="AF103" s="363"/>
      <c r="AG103" s="364"/>
      <c r="AS103" s="265"/>
      <c r="AT103" s="265"/>
      <c r="AU103" s="265"/>
      <c r="AV103" s="265"/>
      <c r="AW103" s="265"/>
      <c r="AX103" s="265"/>
    </row>
    <row r="104" spans="1:50" ht="22.5" thickBot="1">
      <c r="A104" s="213"/>
      <c r="B104" s="143"/>
      <c r="C104" s="164" t="s">
        <v>262</v>
      </c>
      <c r="D104" s="247"/>
      <c r="E104" s="153" t="s">
        <v>183</v>
      </c>
      <c r="F104" s="154"/>
      <c r="G104" s="154"/>
      <c r="H104" s="155" t="s">
        <v>263</v>
      </c>
      <c r="I104" s="158">
        <v>36</v>
      </c>
      <c r="J104" s="156">
        <v>34</v>
      </c>
      <c r="K104" s="158">
        <v>36</v>
      </c>
      <c r="L104" s="158">
        <v>37</v>
      </c>
      <c r="M104" s="158">
        <v>39</v>
      </c>
      <c r="N104" s="248">
        <v>33</v>
      </c>
      <c r="O104" s="158">
        <v>34</v>
      </c>
      <c r="P104" s="249">
        <v>34</v>
      </c>
      <c r="Q104" s="160">
        <v>283</v>
      </c>
      <c r="R104" s="652" t="s">
        <v>264</v>
      </c>
      <c r="T104" s="143"/>
      <c r="U104" s="225"/>
      <c r="V104" s="228"/>
      <c r="W104" s="224"/>
      <c r="X104" s="225"/>
      <c r="Y104" s="228"/>
      <c r="Z104" s="224"/>
      <c r="AA104" s="359"/>
      <c r="AB104" s="228"/>
      <c r="AC104" s="360"/>
      <c r="AD104" s="361"/>
      <c r="AE104" s="362"/>
      <c r="AF104" s="363"/>
      <c r="AG104" s="364"/>
      <c r="AS104" s="265"/>
      <c r="AT104" s="265"/>
      <c r="AU104" s="265"/>
      <c r="AV104" s="265"/>
      <c r="AW104" s="265"/>
      <c r="AX104" s="265"/>
    </row>
    <row r="105" spans="1:50" ht="12.75">
      <c r="A105" s="213"/>
      <c r="B105" s="143"/>
      <c r="C105" s="144"/>
      <c r="D105" s="176"/>
      <c r="E105" s="166"/>
      <c r="F105" s="167"/>
      <c r="G105" s="168"/>
      <c r="H105" s="169" t="s">
        <v>265</v>
      </c>
      <c r="I105" s="170">
        <v>12</v>
      </c>
      <c r="J105" s="170">
        <v>12</v>
      </c>
      <c r="K105" s="170">
        <v>14</v>
      </c>
      <c r="L105" s="170">
        <v>15</v>
      </c>
      <c r="M105" s="170">
        <v>12</v>
      </c>
      <c r="N105" s="170">
        <v>9</v>
      </c>
      <c r="O105" s="170">
        <v>11</v>
      </c>
      <c r="P105" s="250">
        <v>11</v>
      </c>
      <c r="Q105" s="241">
        <v>96</v>
      </c>
      <c r="R105" s="653"/>
      <c r="T105" s="143"/>
      <c r="U105" s="225"/>
      <c r="V105" s="228"/>
      <c r="W105" s="224"/>
      <c r="X105" s="225"/>
      <c r="Y105" s="228"/>
      <c r="Z105" s="224"/>
      <c r="AA105" s="359"/>
      <c r="AB105" s="228"/>
      <c r="AC105" s="360"/>
      <c r="AD105" s="361"/>
      <c r="AE105" s="362"/>
      <c r="AF105" s="363"/>
      <c r="AG105" s="364"/>
      <c r="AS105" s="265"/>
      <c r="AT105" s="265"/>
      <c r="AU105" s="265"/>
      <c r="AV105" s="265"/>
      <c r="AW105" s="265"/>
      <c r="AX105" s="265"/>
    </row>
    <row r="106" spans="1:50" ht="12.75">
      <c r="A106" s="213"/>
      <c r="B106" s="143"/>
      <c r="C106" s="144"/>
      <c r="D106" s="176"/>
      <c r="E106" s="177"/>
      <c r="F106" s="178"/>
      <c r="G106" s="179"/>
      <c r="H106" s="180" t="s">
        <v>266</v>
      </c>
      <c r="I106" s="181">
        <v>13</v>
      </c>
      <c r="J106" s="181">
        <v>11</v>
      </c>
      <c r="K106" s="181">
        <v>16</v>
      </c>
      <c r="L106" s="181">
        <v>15</v>
      </c>
      <c r="M106" s="181">
        <v>16</v>
      </c>
      <c r="N106" s="181">
        <v>9</v>
      </c>
      <c r="O106" s="251">
        <v>11</v>
      </c>
      <c r="P106" s="252">
        <v>9</v>
      </c>
      <c r="Q106" s="183">
        <v>100</v>
      </c>
      <c r="R106" s="654"/>
      <c r="T106" s="144"/>
      <c r="U106" s="225"/>
      <c r="V106" s="228"/>
      <c r="W106" s="224"/>
      <c r="X106" s="225"/>
      <c r="Y106" s="228"/>
      <c r="Z106" s="224"/>
      <c r="AA106" s="359"/>
      <c r="AB106" s="228"/>
      <c r="AC106" s="360"/>
      <c r="AD106" s="361"/>
      <c r="AE106" s="362"/>
      <c r="AF106" s="363"/>
      <c r="AG106" s="364"/>
      <c r="AS106" s="265"/>
      <c r="AT106" s="265"/>
      <c r="AU106" s="265"/>
      <c r="AV106" s="265"/>
      <c r="AW106" s="265"/>
      <c r="AX106" s="265"/>
    </row>
    <row r="107" spans="1:50" ht="12.75">
      <c r="A107" s="213"/>
      <c r="B107" s="143"/>
      <c r="C107" s="144"/>
      <c r="D107" s="176"/>
      <c r="E107" s="185"/>
      <c r="F107" s="186"/>
      <c r="G107" s="187"/>
      <c r="H107" s="188" t="s">
        <v>248</v>
      </c>
      <c r="I107" s="189">
        <f>I104*6</f>
        <v>216</v>
      </c>
      <c r="J107" s="189">
        <f aca="true" t="shared" si="0" ref="J107:O107">J104*6</f>
        <v>204</v>
      </c>
      <c r="K107" s="189">
        <f t="shared" si="0"/>
        <v>216</v>
      </c>
      <c r="L107" s="189">
        <f t="shared" si="0"/>
        <v>222</v>
      </c>
      <c r="M107" s="189">
        <f t="shared" si="0"/>
        <v>234</v>
      </c>
      <c r="N107" s="189">
        <f t="shared" si="0"/>
        <v>198</v>
      </c>
      <c r="O107" s="189">
        <f>O104*6.195</f>
        <v>210.63</v>
      </c>
      <c r="P107" s="254">
        <f>P104*6</f>
        <v>204</v>
      </c>
      <c r="Q107" s="197">
        <f>SUM(I107:P107)</f>
        <v>1704.63</v>
      </c>
      <c r="R107" s="655"/>
      <c r="T107" s="226"/>
      <c r="U107" s="152"/>
      <c r="V107" s="227"/>
      <c r="X107" s="225"/>
      <c r="Y107" s="228"/>
      <c r="Z107" s="224"/>
      <c r="AA107" s="359"/>
      <c r="AB107" s="228"/>
      <c r="AC107" s="360"/>
      <c r="AD107" s="361"/>
      <c r="AE107" s="362"/>
      <c r="AF107" s="363"/>
      <c r="AG107" s="364"/>
      <c r="AS107" s="265"/>
      <c r="AT107" s="265"/>
      <c r="AU107" s="265"/>
      <c r="AV107" s="265"/>
      <c r="AW107" s="265"/>
      <c r="AX107" s="265"/>
    </row>
    <row r="108" spans="1:50" ht="12.75">
      <c r="A108" s="213"/>
      <c r="B108" s="143"/>
      <c r="C108" s="144"/>
      <c r="D108" s="176"/>
      <c r="E108" s="185"/>
      <c r="F108" s="186"/>
      <c r="G108" s="187"/>
      <c r="H108" s="188" t="s">
        <v>259</v>
      </c>
      <c r="I108" s="255">
        <v>0.2659722222222222</v>
      </c>
      <c r="J108" s="255">
        <v>0.25416666666666665</v>
      </c>
      <c r="K108" s="255">
        <v>0.2833333333333333</v>
      </c>
      <c r="L108" s="255">
        <v>0.2673611111111111</v>
      </c>
      <c r="M108" s="255">
        <v>0.2604166666666667</v>
      </c>
      <c r="N108" s="255">
        <v>0.2347222222222222</v>
      </c>
      <c r="O108" s="255">
        <v>0.25</v>
      </c>
      <c r="P108" s="255">
        <v>0.23958333333333334</v>
      </c>
      <c r="Q108" s="256">
        <v>0.2576388888888889</v>
      </c>
      <c r="T108" s="143"/>
      <c r="U108" s="144"/>
      <c r="V108" s="228"/>
      <c r="W108" s="224"/>
      <c r="X108" s="225"/>
      <c r="Y108" s="228"/>
      <c r="Z108" s="224"/>
      <c r="AA108" s="359"/>
      <c r="AB108" s="228"/>
      <c r="AC108" s="360"/>
      <c r="AD108" s="361"/>
      <c r="AE108" s="362"/>
      <c r="AF108" s="363"/>
      <c r="AG108" s="364"/>
      <c r="AS108" s="265"/>
      <c r="AT108" s="265"/>
      <c r="AU108" s="265"/>
      <c r="AV108" s="265"/>
      <c r="AW108" s="265"/>
      <c r="AX108" s="265"/>
    </row>
    <row r="109" spans="1:50" ht="12.75">
      <c r="A109" s="213"/>
      <c r="B109" s="143"/>
      <c r="C109" s="144"/>
      <c r="D109" s="176"/>
      <c r="E109" s="185"/>
      <c r="F109" s="186"/>
      <c r="G109" s="187"/>
      <c r="H109" s="188" t="s">
        <v>251</v>
      </c>
      <c r="I109" s="195"/>
      <c r="J109" s="195">
        <v>8</v>
      </c>
      <c r="K109" s="195">
        <v>5</v>
      </c>
      <c r="L109" s="195">
        <v>3</v>
      </c>
      <c r="M109" s="195">
        <v>2</v>
      </c>
      <c r="N109" s="195">
        <v>3</v>
      </c>
      <c r="O109" s="195">
        <v>1</v>
      </c>
      <c r="P109" s="257">
        <v>2</v>
      </c>
      <c r="Q109" s="198">
        <v>24</v>
      </c>
      <c r="T109" s="143"/>
      <c r="U109" s="144"/>
      <c r="V109" s="228"/>
      <c r="W109" s="224"/>
      <c r="X109" s="225"/>
      <c r="Y109" s="228"/>
      <c r="Z109" s="224"/>
      <c r="AA109" s="359"/>
      <c r="AB109" s="228"/>
      <c r="AC109" s="360"/>
      <c r="AD109" s="361"/>
      <c r="AE109" s="362"/>
      <c r="AF109" s="363"/>
      <c r="AG109" s="364"/>
      <c r="AS109" s="265"/>
      <c r="AT109" s="265"/>
      <c r="AU109" s="265"/>
      <c r="AV109" s="265"/>
      <c r="AW109" s="265"/>
      <c r="AX109" s="265"/>
    </row>
    <row r="110" spans="1:50" ht="12.75">
      <c r="A110" s="213"/>
      <c r="B110" s="143"/>
      <c r="C110" s="144"/>
      <c r="D110" s="176"/>
      <c r="E110" s="185"/>
      <c r="F110" s="186"/>
      <c r="G110" s="187"/>
      <c r="H110" s="188" t="s">
        <v>252</v>
      </c>
      <c r="I110" s="195"/>
      <c r="J110" s="195"/>
      <c r="K110" s="195"/>
      <c r="L110" s="195"/>
      <c r="M110" s="195"/>
      <c r="N110" s="195"/>
      <c r="O110" s="195"/>
      <c r="P110" s="257"/>
      <c r="Q110" s="198">
        <v>0</v>
      </c>
      <c r="T110" s="143"/>
      <c r="U110" s="144"/>
      <c r="V110" s="228"/>
      <c r="W110" s="224"/>
      <c r="X110" s="225"/>
      <c r="Y110" s="228"/>
      <c r="Z110" s="224"/>
      <c r="AA110" s="359"/>
      <c r="AB110" s="228"/>
      <c r="AC110" s="360"/>
      <c r="AD110" s="361"/>
      <c r="AE110" s="362"/>
      <c r="AF110" s="363"/>
      <c r="AG110" s="364"/>
      <c r="AS110" s="265"/>
      <c r="AT110" s="265"/>
      <c r="AU110" s="265"/>
      <c r="AV110" s="265"/>
      <c r="AW110" s="265"/>
      <c r="AX110" s="265"/>
    </row>
    <row r="111" spans="1:50" ht="13.5" thickBot="1">
      <c r="A111" s="213"/>
      <c r="B111" s="143"/>
      <c r="C111" s="144"/>
      <c r="D111" s="176"/>
      <c r="E111" s="229"/>
      <c r="F111" s="230"/>
      <c r="G111" s="231"/>
      <c r="H111" s="232" t="s">
        <v>253</v>
      </c>
      <c r="I111" s="233"/>
      <c r="J111" s="233"/>
      <c r="K111" s="233"/>
      <c r="L111" s="234"/>
      <c r="M111" s="233"/>
      <c r="N111" s="233"/>
      <c r="O111" s="233"/>
      <c r="P111" s="258"/>
      <c r="Q111" s="236">
        <v>0</v>
      </c>
      <c r="R111" s="656"/>
      <c r="T111" s="143"/>
      <c r="U111" s="144"/>
      <c r="V111" s="228"/>
      <c r="W111" s="224"/>
      <c r="X111" s="225"/>
      <c r="Y111" s="228"/>
      <c r="Z111" s="224"/>
      <c r="AA111" s="359"/>
      <c r="AB111" s="228"/>
      <c r="AC111" s="360"/>
      <c r="AD111" s="361"/>
      <c r="AE111" s="362"/>
      <c r="AF111" s="363"/>
      <c r="AG111" s="364"/>
      <c r="AS111" s="265"/>
      <c r="AT111" s="265"/>
      <c r="AU111" s="265"/>
      <c r="AV111" s="265"/>
      <c r="AW111" s="265"/>
      <c r="AX111" s="265"/>
    </row>
    <row r="112" spans="1:50" ht="13.5" thickBot="1">
      <c r="A112" s="213"/>
      <c r="B112" s="143"/>
      <c r="C112" s="144"/>
      <c r="D112" s="176"/>
      <c r="E112" s="242"/>
      <c r="F112" s="242"/>
      <c r="G112" s="243"/>
      <c r="H112" s="244"/>
      <c r="I112" s="245"/>
      <c r="J112" s="245"/>
      <c r="K112" s="245"/>
      <c r="L112" s="240"/>
      <c r="M112" s="245"/>
      <c r="N112" s="245"/>
      <c r="O112" s="245"/>
      <c r="P112" s="245"/>
      <c r="Q112" s="246"/>
      <c r="T112" s="143"/>
      <c r="U112" s="144"/>
      <c r="V112" s="228"/>
      <c r="W112" s="224"/>
      <c r="X112" s="225"/>
      <c r="Y112" s="228"/>
      <c r="Z112" s="224"/>
      <c r="AA112" s="359"/>
      <c r="AB112" s="228"/>
      <c r="AC112" s="360"/>
      <c r="AD112" s="361"/>
      <c r="AE112" s="362"/>
      <c r="AF112" s="363"/>
      <c r="AG112" s="364"/>
      <c r="AS112" s="265"/>
      <c r="AT112" s="265"/>
      <c r="AU112" s="265"/>
      <c r="AV112" s="265"/>
      <c r="AW112" s="265"/>
      <c r="AX112" s="265"/>
    </row>
    <row r="113" spans="1:50" ht="22.5" thickBot="1">
      <c r="A113" s="213"/>
      <c r="B113" s="143"/>
      <c r="C113" s="164" t="s">
        <v>262</v>
      </c>
      <c r="D113" s="247"/>
      <c r="E113" s="153" t="s">
        <v>182</v>
      </c>
      <c r="F113" s="154"/>
      <c r="G113" s="154"/>
      <c r="H113" s="155" t="s">
        <v>267</v>
      </c>
      <c r="I113" s="158">
        <v>35</v>
      </c>
      <c r="J113" s="158">
        <v>58</v>
      </c>
      <c r="K113" s="158">
        <v>44</v>
      </c>
      <c r="L113" s="158">
        <v>45</v>
      </c>
      <c r="M113" s="158">
        <v>37</v>
      </c>
      <c r="N113" s="158">
        <v>35</v>
      </c>
      <c r="O113" s="158">
        <v>43</v>
      </c>
      <c r="P113" s="249">
        <v>35</v>
      </c>
      <c r="Q113" s="160">
        <v>332</v>
      </c>
      <c r="R113" s="652" t="s">
        <v>268</v>
      </c>
      <c r="T113" s="143"/>
      <c r="U113" s="144"/>
      <c r="V113" s="228"/>
      <c r="W113" s="224"/>
      <c r="X113" s="225"/>
      <c r="Y113" s="228"/>
      <c r="Z113" s="224"/>
      <c r="AA113" s="359"/>
      <c r="AB113" s="228"/>
      <c r="AC113" s="360"/>
      <c r="AD113" s="361"/>
      <c r="AE113" s="362"/>
      <c r="AF113" s="363"/>
      <c r="AG113" s="364"/>
      <c r="AS113" s="265"/>
      <c r="AT113" s="265"/>
      <c r="AU113" s="265"/>
      <c r="AV113" s="265"/>
      <c r="AW113" s="265"/>
      <c r="AX113" s="265"/>
    </row>
    <row r="114" spans="1:50" ht="12.75">
      <c r="A114" s="213"/>
      <c r="B114" s="143"/>
      <c r="C114" s="144"/>
      <c r="D114" s="176"/>
      <c r="E114" s="166"/>
      <c r="F114" s="167"/>
      <c r="G114" s="168"/>
      <c r="H114" s="169" t="s">
        <v>269</v>
      </c>
      <c r="I114" s="170">
        <v>11</v>
      </c>
      <c r="J114" s="170">
        <v>25</v>
      </c>
      <c r="K114" s="170">
        <v>15</v>
      </c>
      <c r="L114" s="170">
        <v>18</v>
      </c>
      <c r="M114" s="170">
        <v>14</v>
      </c>
      <c r="N114" s="170">
        <v>13</v>
      </c>
      <c r="O114" s="170">
        <v>16</v>
      </c>
      <c r="P114" s="250">
        <v>13</v>
      </c>
      <c r="Q114" s="241">
        <v>125</v>
      </c>
      <c r="R114" s="653"/>
      <c r="T114" s="143"/>
      <c r="U114" s="144"/>
      <c r="V114" s="228"/>
      <c r="W114" s="224"/>
      <c r="X114" s="225"/>
      <c r="Y114" s="228"/>
      <c r="Z114" s="224"/>
      <c r="AA114" s="359"/>
      <c r="AB114" s="228"/>
      <c r="AC114" s="360"/>
      <c r="AD114" s="361"/>
      <c r="AE114" s="362"/>
      <c r="AF114" s="363"/>
      <c r="AG114" s="364"/>
      <c r="AS114" s="265"/>
      <c r="AT114" s="265"/>
      <c r="AU114" s="265"/>
      <c r="AV114" s="265"/>
      <c r="AW114" s="265"/>
      <c r="AX114" s="265"/>
    </row>
    <row r="115" spans="1:50" ht="12.75">
      <c r="A115" s="213"/>
      <c r="B115" s="143"/>
      <c r="C115" s="144"/>
      <c r="D115" s="176"/>
      <c r="E115" s="177"/>
      <c r="F115" s="178"/>
      <c r="G115" s="179"/>
      <c r="H115" s="180" t="s">
        <v>270</v>
      </c>
      <c r="I115" s="181">
        <v>8</v>
      </c>
      <c r="J115" s="181">
        <v>27</v>
      </c>
      <c r="K115" s="181">
        <v>14</v>
      </c>
      <c r="L115" s="181">
        <v>19</v>
      </c>
      <c r="M115" s="181">
        <v>13</v>
      </c>
      <c r="N115" s="181">
        <v>13</v>
      </c>
      <c r="O115" s="251">
        <v>17</v>
      </c>
      <c r="P115" s="252">
        <v>16</v>
      </c>
      <c r="Q115" s="183">
        <v>127</v>
      </c>
      <c r="R115" s="654"/>
      <c r="T115" s="143"/>
      <c r="U115" s="144"/>
      <c r="V115" s="228"/>
      <c r="W115" s="224"/>
      <c r="X115" s="225"/>
      <c r="Y115" s="228"/>
      <c r="Z115" s="224"/>
      <c r="AA115" s="359"/>
      <c r="AB115" s="228"/>
      <c r="AC115" s="360"/>
      <c r="AD115" s="361"/>
      <c r="AE115" s="362"/>
      <c r="AF115" s="363"/>
      <c r="AG115" s="364"/>
      <c r="AS115" s="265"/>
      <c r="AT115" s="265"/>
      <c r="AU115" s="265"/>
      <c r="AV115" s="265"/>
      <c r="AW115" s="265"/>
      <c r="AX115" s="265"/>
    </row>
    <row r="116" spans="1:50" ht="12.75">
      <c r="A116" s="213"/>
      <c r="B116" s="143"/>
      <c r="C116" s="144"/>
      <c r="D116" s="176"/>
      <c r="E116" s="185"/>
      <c r="F116" s="186"/>
      <c r="G116" s="187"/>
      <c r="H116" s="188" t="s">
        <v>248</v>
      </c>
      <c r="I116" s="189">
        <v>210</v>
      </c>
      <c r="J116" s="189">
        <v>348</v>
      </c>
      <c r="K116" s="189">
        <v>264</v>
      </c>
      <c r="L116" s="190">
        <v>270</v>
      </c>
      <c r="M116" s="189">
        <v>222</v>
      </c>
      <c r="N116" s="189">
        <v>210</v>
      </c>
      <c r="O116" s="253">
        <v>266.385</v>
      </c>
      <c r="P116" s="254">
        <v>210</v>
      </c>
      <c r="Q116" s="198">
        <v>2000.385</v>
      </c>
      <c r="R116" s="655"/>
      <c r="T116" s="143"/>
      <c r="U116" s="144"/>
      <c r="V116" s="228"/>
      <c r="W116" s="224"/>
      <c r="X116" s="225"/>
      <c r="Y116" s="228"/>
      <c r="Z116" s="224"/>
      <c r="AA116" s="359"/>
      <c r="AB116" s="228"/>
      <c r="AC116" s="360"/>
      <c r="AD116" s="361"/>
      <c r="AE116" s="362"/>
      <c r="AF116" s="363"/>
      <c r="AG116" s="364"/>
      <c r="AS116" s="265"/>
      <c r="AT116" s="265"/>
      <c r="AU116" s="265"/>
      <c r="AV116" s="265"/>
      <c r="AW116" s="265"/>
      <c r="AX116" s="265"/>
    </row>
    <row r="117" spans="1:50" ht="12.75">
      <c r="A117" s="213"/>
      <c r="B117" s="143"/>
      <c r="C117" s="144"/>
      <c r="D117" s="176"/>
      <c r="E117" s="185"/>
      <c r="F117" s="186"/>
      <c r="G117" s="187"/>
      <c r="H117" s="188" t="s">
        <v>259</v>
      </c>
      <c r="I117" s="255">
        <v>0.25625</v>
      </c>
      <c r="J117" s="255">
        <v>0.2916666666666667</v>
      </c>
      <c r="K117" s="255">
        <v>0.25069444444444444</v>
      </c>
      <c r="L117" s="255">
        <v>0.27291666666666664</v>
      </c>
      <c r="M117" s="255">
        <v>0.2638888888888889</v>
      </c>
      <c r="N117" s="255">
        <v>0.2722222222222222</v>
      </c>
      <c r="O117" s="255">
        <v>0.2625</v>
      </c>
      <c r="P117" s="255">
        <v>0.2791666666666667</v>
      </c>
      <c r="Q117" s="256">
        <v>0.26944444444444443</v>
      </c>
      <c r="T117" s="143"/>
      <c r="U117" s="144"/>
      <c r="V117" s="228"/>
      <c r="W117" s="224"/>
      <c r="X117" s="225"/>
      <c r="Y117" s="228"/>
      <c r="Z117" s="224"/>
      <c r="AA117" s="359"/>
      <c r="AB117" s="228"/>
      <c r="AC117" s="360"/>
      <c r="AD117" s="361"/>
      <c r="AE117" s="362"/>
      <c r="AF117" s="363"/>
      <c r="AG117" s="364"/>
      <c r="AS117" s="265"/>
      <c r="AT117" s="265"/>
      <c r="AU117" s="265"/>
      <c r="AV117" s="265"/>
      <c r="AW117" s="265"/>
      <c r="AX117" s="265"/>
    </row>
    <row r="118" spans="1:50" ht="12.75">
      <c r="A118" s="213"/>
      <c r="B118" s="143"/>
      <c r="C118" s="144"/>
      <c r="D118" s="176"/>
      <c r="E118" s="185"/>
      <c r="F118" s="186"/>
      <c r="G118" s="187"/>
      <c r="H118" s="188" t="s">
        <v>251</v>
      </c>
      <c r="I118" s="195"/>
      <c r="J118" s="195">
        <v>29</v>
      </c>
      <c r="K118" s="195">
        <v>2</v>
      </c>
      <c r="L118" s="195">
        <v>1</v>
      </c>
      <c r="M118" s="195"/>
      <c r="N118" s="195"/>
      <c r="O118" s="195">
        <v>4</v>
      </c>
      <c r="P118" s="257">
        <v>2</v>
      </c>
      <c r="Q118" s="198">
        <v>38</v>
      </c>
      <c r="T118" s="143"/>
      <c r="U118" s="144"/>
      <c r="V118" s="228"/>
      <c r="W118" s="224"/>
      <c r="X118" s="225"/>
      <c r="Y118" s="228"/>
      <c r="Z118" s="224"/>
      <c r="AA118" s="359"/>
      <c r="AB118" s="228"/>
      <c r="AC118" s="360"/>
      <c r="AD118" s="361"/>
      <c r="AE118" s="362"/>
      <c r="AF118" s="363"/>
      <c r="AG118" s="364"/>
      <c r="AS118" s="265"/>
      <c r="AT118" s="265"/>
      <c r="AU118" s="265"/>
      <c r="AV118" s="265"/>
      <c r="AW118" s="265"/>
      <c r="AX118" s="265"/>
    </row>
    <row r="119" spans="1:50" ht="12.75">
      <c r="A119" s="213"/>
      <c r="B119" s="143"/>
      <c r="C119" s="144"/>
      <c r="D119" s="176"/>
      <c r="E119" s="185"/>
      <c r="F119" s="186"/>
      <c r="G119" s="187"/>
      <c r="H119" s="188" t="s">
        <v>252</v>
      </c>
      <c r="I119" s="195"/>
      <c r="J119" s="195"/>
      <c r="K119" s="195"/>
      <c r="L119" s="195"/>
      <c r="M119" s="195"/>
      <c r="N119" s="195"/>
      <c r="O119" s="195"/>
      <c r="P119" s="257"/>
      <c r="Q119" s="198">
        <v>0</v>
      </c>
      <c r="T119" s="143"/>
      <c r="U119" s="144"/>
      <c r="V119" s="228"/>
      <c r="W119" s="224"/>
      <c r="X119" s="225"/>
      <c r="Y119" s="228"/>
      <c r="Z119" s="224"/>
      <c r="AA119" s="359"/>
      <c r="AB119" s="228"/>
      <c r="AC119" s="360"/>
      <c r="AD119" s="361"/>
      <c r="AE119" s="362"/>
      <c r="AF119" s="363"/>
      <c r="AG119" s="364"/>
      <c r="AS119" s="265"/>
      <c r="AT119" s="265"/>
      <c r="AU119" s="265"/>
      <c r="AV119" s="265"/>
      <c r="AW119" s="265"/>
      <c r="AX119" s="265"/>
    </row>
    <row r="120" spans="1:50" ht="33" thickBot="1">
      <c r="A120" s="213"/>
      <c r="B120" s="143"/>
      <c r="C120" s="144"/>
      <c r="D120" s="176"/>
      <c r="E120" s="229"/>
      <c r="F120" s="230"/>
      <c r="G120" s="231"/>
      <c r="H120" s="232" t="s">
        <v>253</v>
      </c>
      <c r="I120" s="233">
        <v>1</v>
      </c>
      <c r="J120" s="233"/>
      <c r="K120" s="233"/>
      <c r="L120" s="234"/>
      <c r="M120" s="233"/>
      <c r="N120" s="233"/>
      <c r="O120" s="233"/>
      <c r="P120" s="258"/>
      <c r="Q120" s="236">
        <v>1</v>
      </c>
      <c r="R120" s="656" t="s">
        <v>271</v>
      </c>
      <c r="T120" s="143"/>
      <c r="U120" s="144"/>
      <c r="V120" s="228"/>
      <c r="W120" s="224"/>
      <c r="X120" s="225"/>
      <c r="Y120" s="228"/>
      <c r="Z120" s="224"/>
      <c r="AA120" s="359"/>
      <c r="AB120" s="228"/>
      <c r="AC120" s="360"/>
      <c r="AD120" s="361"/>
      <c r="AE120" s="362"/>
      <c r="AF120" s="363"/>
      <c r="AG120" s="364"/>
      <c r="AS120" s="265"/>
      <c r="AT120" s="265"/>
      <c r="AU120" s="265"/>
      <c r="AV120" s="265"/>
      <c r="AW120" s="265"/>
      <c r="AX120" s="265"/>
    </row>
    <row r="121" spans="5:24" ht="13.5" thickBot="1">
      <c r="E121" s="242"/>
      <c r="F121" s="242"/>
      <c r="G121" s="243"/>
      <c r="H121" s="244"/>
      <c r="I121" s="245"/>
      <c r="J121" s="245"/>
      <c r="K121" s="245"/>
      <c r="L121" s="240"/>
      <c r="M121" s="245"/>
      <c r="N121" s="245"/>
      <c r="O121" s="245"/>
      <c r="P121" s="245"/>
      <c r="Q121" s="246"/>
      <c r="T121" s="143"/>
      <c r="U121" s="144"/>
      <c r="V121" s="228"/>
      <c r="W121" s="224"/>
      <c r="X121" s="225"/>
    </row>
    <row r="122" spans="3:24" ht="22.5" thickBot="1">
      <c r="C122" s="164" t="s">
        <v>262</v>
      </c>
      <c r="D122" s="247"/>
      <c r="E122" s="153" t="s">
        <v>181</v>
      </c>
      <c r="F122" s="154"/>
      <c r="G122" s="154"/>
      <c r="H122" s="155" t="s">
        <v>272</v>
      </c>
      <c r="I122" s="158">
        <v>42</v>
      </c>
      <c r="J122" s="158">
        <v>46</v>
      </c>
      <c r="K122" s="158">
        <v>52</v>
      </c>
      <c r="L122" s="158">
        <v>52</v>
      </c>
      <c r="M122" s="157">
        <v>68</v>
      </c>
      <c r="N122" s="158">
        <v>53</v>
      </c>
      <c r="O122" s="158">
        <v>47</v>
      </c>
      <c r="P122" s="249">
        <v>49</v>
      </c>
      <c r="Q122" s="160">
        <v>409</v>
      </c>
      <c r="R122" s="652" t="s">
        <v>273</v>
      </c>
      <c r="T122" s="143"/>
      <c r="U122" s="144"/>
      <c r="V122" s="228"/>
      <c r="W122" s="224"/>
      <c r="X122" s="225"/>
    </row>
    <row r="123" spans="5:24" ht="12.75">
      <c r="E123" s="166"/>
      <c r="F123" s="167"/>
      <c r="G123" s="168"/>
      <c r="H123" s="169" t="s">
        <v>274</v>
      </c>
      <c r="I123" s="170">
        <v>17</v>
      </c>
      <c r="J123" s="170">
        <v>23</v>
      </c>
      <c r="K123" s="170">
        <v>23</v>
      </c>
      <c r="L123" s="170">
        <v>15</v>
      </c>
      <c r="M123" s="170">
        <v>34</v>
      </c>
      <c r="N123" s="170">
        <v>24</v>
      </c>
      <c r="O123" s="170">
        <v>21</v>
      </c>
      <c r="P123" s="250">
        <v>20</v>
      </c>
      <c r="Q123" s="241">
        <v>177</v>
      </c>
      <c r="R123" s="653"/>
      <c r="T123" s="143"/>
      <c r="U123" s="144"/>
      <c r="V123" s="228"/>
      <c r="W123" s="224"/>
      <c r="X123" s="225"/>
    </row>
    <row r="124" spans="5:24" ht="12.75">
      <c r="E124" s="177"/>
      <c r="F124" s="178"/>
      <c r="G124" s="179"/>
      <c r="H124" s="180" t="s">
        <v>275</v>
      </c>
      <c r="I124" s="181">
        <v>20</v>
      </c>
      <c r="J124" s="181">
        <v>23</v>
      </c>
      <c r="K124" s="181">
        <v>25</v>
      </c>
      <c r="L124" s="181">
        <v>18</v>
      </c>
      <c r="M124" s="181">
        <v>37</v>
      </c>
      <c r="N124" s="181">
        <v>24</v>
      </c>
      <c r="O124" s="251">
        <v>24</v>
      </c>
      <c r="P124" s="252">
        <v>23</v>
      </c>
      <c r="Q124" s="183">
        <v>194</v>
      </c>
      <c r="R124" s="654" t="s">
        <v>276</v>
      </c>
      <c r="S124" s="144" t="s">
        <v>277</v>
      </c>
      <c r="U124" s="152"/>
      <c r="V124" s="221" t="s">
        <v>278</v>
      </c>
      <c r="X124" s="222" t="s">
        <v>279</v>
      </c>
    </row>
    <row r="125" spans="5:24" ht="12.75">
      <c r="E125" s="185"/>
      <c r="F125" s="186"/>
      <c r="G125" s="187"/>
      <c r="H125" s="188" t="s">
        <v>248</v>
      </c>
      <c r="I125" s="189">
        <v>252</v>
      </c>
      <c r="J125" s="189">
        <v>276</v>
      </c>
      <c r="K125" s="189">
        <v>312</v>
      </c>
      <c r="L125" s="190">
        <v>312</v>
      </c>
      <c r="M125" s="189">
        <v>408</v>
      </c>
      <c r="N125" s="189">
        <v>318</v>
      </c>
      <c r="O125" s="253">
        <v>287.165</v>
      </c>
      <c r="P125" s="259">
        <v>324.195</v>
      </c>
      <c r="Q125" s="198">
        <v>2489.36</v>
      </c>
      <c r="R125" s="655" t="s">
        <v>280</v>
      </c>
      <c r="S125" s="226" t="s">
        <v>281</v>
      </c>
      <c r="U125" s="152"/>
      <c r="V125" s="227" t="s">
        <v>282</v>
      </c>
      <c r="X125" s="225"/>
    </row>
    <row r="126" spans="5:24" ht="12.75">
      <c r="E126" s="185"/>
      <c r="F126" s="186"/>
      <c r="G126" s="187"/>
      <c r="H126" s="188" t="s">
        <v>259</v>
      </c>
      <c r="I126" s="255">
        <v>0.3659722222222222</v>
      </c>
      <c r="J126" s="255">
        <v>0.31736111111111115</v>
      </c>
      <c r="K126" s="255">
        <v>0.3159722222222222</v>
      </c>
      <c r="L126" s="255">
        <v>0.27152777777777776</v>
      </c>
      <c r="M126" s="255">
        <v>0.3194444444444445</v>
      </c>
      <c r="N126" s="255">
        <v>0.29097222222222224</v>
      </c>
      <c r="O126" s="255">
        <v>0.2972222222222222</v>
      </c>
      <c r="P126" s="260">
        <v>0.2902777777777778</v>
      </c>
      <c r="Q126" s="256">
        <v>0.3076388888888889</v>
      </c>
      <c r="T126" s="143"/>
      <c r="U126" s="144"/>
      <c r="V126" s="228"/>
      <c r="W126" s="224"/>
      <c r="X126" s="225"/>
    </row>
    <row r="127" spans="5:24" ht="12.75">
      <c r="E127" s="185"/>
      <c r="F127" s="186"/>
      <c r="G127" s="187"/>
      <c r="H127" s="188" t="s">
        <v>251</v>
      </c>
      <c r="I127" s="195"/>
      <c r="J127" s="195">
        <v>15</v>
      </c>
      <c r="K127" s="195">
        <v>12</v>
      </c>
      <c r="L127" s="195">
        <v>12</v>
      </c>
      <c r="M127" s="195">
        <v>16</v>
      </c>
      <c r="N127" s="195">
        <v>8</v>
      </c>
      <c r="O127" s="195">
        <v>2</v>
      </c>
      <c r="P127" s="257">
        <v>3</v>
      </c>
      <c r="Q127" s="198">
        <v>68</v>
      </c>
      <c r="T127" s="143"/>
      <c r="U127" s="144"/>
      <c r="V127" s="228"/>
      <c r="W127" s="224"/>
      <c r="X127" s="225"/>
    </row>
    <row r="128" spans="5:24" ht="12.75">
      <c r="E128" s="185"/>
      <c r="F128" s="186"/>
      <c r="G128" s="187"/>
      <c r="H128" s="188" t="s">
        <v>252</v>
      </c>
      <c r="I128" s="195"/>
      <c r="J128" s="195"/>
      <c r="K128" s="195"/>
      <c r="L128" s="195"/>
      <c r="M128" s="195"/>
      <c r="N128" s="195"/>
      <c r="O128" s="195">
        <v>2</v>
      </c>
      <c r="P128" s="257"/>
      <c r="Q128" s="198">
        <v>2</v>
      </c>
      <c r="T128" s="143"/>
      <c r="U128" s="144"/>
      <c r="V128" s="228"/>
      <c r="W128" s="224"/>
      <c r="X128" s="225"/>
    </row>
    <row r="129" spans="5:24" ht="13.5" thickBot="1">
      <c r="E129" s="229"/>
      <c r="F129" s="230"/>
      <c r="G129" s="231"/>
      <c r="H129" s="232" t="s">
        <v>253</v>
      </c>
      <c r="I129" s="233"/>
      <c r="J129" s="233"/>
      <c r="K129" s="233"/>
      <c r="L129" s="234"/>
      <c r="M129" s="233"/>
      <c r="N129" s="233"/>
      <c r="O129" s="233"/>
      <c r="P129" s="258"/>
      <c r="Q129" s="236">
        <v>0</v>
      </c>
      <c r="T129" s="143"/>
      <c r="U129" s="144"/>
      <c r="V129" s="228"/>
      <c r="W129" s="224"/>
      <c r="X129" s="225"/>
    </row>
  </sheetData>
  <sheetProtection/>
  <autoFilter ref="A3:BY84"/>
  <mergeCells count="1">
    <mergeCell ref="AH2:AJ2"/>
  </mergeCells>
  <printOptions/>
  <pageMargins left="0.11811023622047245" right="0.11811023622047245" top="0.15748031496062992" bottom="0.15748031496062992" header="0" footer="0"/>
  <pageSetup fitToHeight="1" fitToWidth="1"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KLER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2014-01-20T06:37:00Z</cp:lastPrinted>
  <dcterms:created xsi:type="dcterms:W3CDTF">2012-01-15T15:43:20Z</dcterms:created>
  <dcterms:modified xsi:type="dcterms:W3CDTF">2014-02-09T20:49:39Z</dcterms:modified>
  <cp:category/>
  <cp:version/>
  <cp:contentType/>
  <cp:contentStatus/>
</cp:coreProperties>
</file>